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930" yWindow="0" windowWidth="27870" windowHeight="12420" tabRatio="708" activeTab="3"/>
  </bookViews>
  <sheets>
    <sheet name="BC Summary" sheetId="94" r:id="rId1"/>
    <sheet name="CAP_REF" sheetId="96" r:id="rId2"/>
    <sheet name="CLP_Plus_fedCTAX" sheetId="99" r:id="rId3"/>
    <sheet name="Summary figures" sheetId="93" r:id="rId4"/>
  </sheets>
  <definedNames>
    <definedName name="Comptypes" localSheetId="3">#REF!</definedName>
    <definedName name="Comptypes">#REF!</definedName>
    <definedName name="Option" localSheetId="3">#REF!</definedName>
    <definedName name="Option">#REF!</definedName>
    <definedName name="Risk" localSheetId="3">#REF!</definedName>
    <definedName name="Risk">#REF!</definedName>
    <definedName name="Social_Discount_Rate" localSheetId="3">#REF!</definedName>
    <definedName name="Social_Discount_Rate">#REF!</definedName>
  </definedNames>
  <calcPr calcId="152511"/>
</workbook>
</file>

<file path=xl/calcChain.xml><?xml version="1.0" encoding="utf-8"?>
<calcChain xmlns="http://schemas.openxmlformats.org/spreadsheetml/2006/main">
  <c r="B105" i="93" l="1"/>
  <c r="C105" i="93"/>
  <c r="D105" i="93"/>
  <c r="E105" i="93"/>
  <c r="F105" i="93"/>
  <c r="G105" i="93"/>
  <c r="H105" i="93"/>
  <c r="I105" i="93"/>
  <c r="V80" i="96"/>
  <c r="W80" i="96"/>
  <c r="X80" i="96"/>
  <c r="P80" i="96"/>
  <c r="Q80" i="96"/>
  <c r="R80" i="96"/>
  <c r="S80" i="96"/>
  <c r="T80" i="96"/>
  <c r="U80" i="96"/>
  <c r="O80" i="96"/>
  <c r="B97" i="93" l="1"/>
  <c r="C97" i="93"/>
  <c r="D97" i="93"/>
  <c r="E97" i="93"/>
  <c r="F97" i="93"/>
  <c r="G97" i="93"/>
  <c r="H97" i="93"/>
  <c r="I97" i="93"/>
  <c r="C96" i="93"/>
  <c r="D96" i="93"/>
  <c r="E96" i="93"/>
  <c r="F96" i="93"/>
  <c r="G96" i="93"/>
  <c r="H96" i="93"/>
  <c r="I96" i="93"/>
  <c r="B96" i="93"/>
  <c r="I120" i="93"/>
  <c r="H120" i="93"/>
  <c r="G120" i="93"/>
  <c r="F120" i="93"/>
  <c r="E120" i="93"/>
  <c r="D120" i="93"/>
  <c r="C120" i="93"/>
  <c r="B120" i="93"/>
  <c r="I119" i="93"/>
  <c r="H119" i="93"/>
  <c r="G119" i="93"/>
  <c r="F119" i="93"/>
  <c r="E119" i="93"/>
  <c r="D119" i="93"/>
  <c r="C119" i="93"/>
  <c r="B119" i="93"/>
  <c r="I115" i="93"/>
  <c r="H115" i="93"/>
  <c r="G115" i="93"/>
  <c r="F115" i="93"/>
  <c r="E115" i="93"/>
  <c r="D115" i="93"/>
  <c r="C115" i="93"/>
  <c r="B115" i="93"/>
  <c r="I114" i="93"/>
  <c r="H114" i="93"/>
  <c r="G114" i="93"/>
  <c r="F114" i="93"/>
  <c r="E114" i="93"/>
  <c r="D114" i="93"/>
  <c r="C114" i="93"/>
  <c r="B114" i="93"/>
  <c r="I110" i="93"/>
  <c r="H110" i="93"/>
  <c r="G110" i="93"/>
  <c r="F110" i="93"/>
  <c r="E110" i="93"/>
  <c r="D110" i="93"/>
  <c r="C110" i="93"/>
  <c r="B110" i="93"/>
  <c r="I109" i="93"/>
  <c r="H109" i="93"/>
  <c r="G109" i="93"/>
  <c r="F109" i="93"/>
  <c r="E109" i="93"/>
  <c r="D109" i="93"/>
  <c r="C109" i="93"/>
  <c r="B109" i="93"/>
  <c r="I104" i="93"/>
  <c r="H104" i="93"/>
  <c r="G104" i="93"/>
  <c r="F104" i="93"/>
  <c r="E104" i="93"/>
  <c r="D104" i="93"/>
  <c r="C104" i="93"/>
  <c r="B104" i="93"/>
  <c r="J33" i="93"/>
  <c r="F51" i="93" s="1"/>
  <c r="I33" i="93"/>
  <c r="H33" i="93"/>
  <c r="E51" i="93" s="1"/>
  <c r="G33" i="93"/>
  <c r="F33" i="93"/>
  <c r="D51" i="93" s="1"/>
  <c r="E33" i="93"/>
  <c r="D33" i="93"/>
  <c r="C51" i="93" s="1"/>
  <c r="J32" i="93"/>
  <c r="F50" i="93" s="1"/>
  <c r="I32" i="93"/>
  <c r="H32" i="93"/>
  <c r="E50" i="93" s="1"/>
  <c r="G32" i="93"/>
  <c r="F32" i="93"/>
  <c r="D50" i="93" s="1"/>
  <c r="E32" i="93"/>
  <c r="D32" i="93"/>
  <c r="C50" i="93" s="1"/>
  <c r="J31" i="93"/>
  <c r="F49" i="93" s="1"/>
  <c r="I31" i="93"/>
  <c r="H31" i="93"/>
  <c r="E49" i="93" s="1"/>
  <c r="G31" i="93"/>
  <c r="F31" i="93"/>
  <c r="D49" i="93" s="1"/>
  <c r="E31" i="93"/>
  <c r="D31" i="93"/>
  <c r="C49" i="93" s="1"/>
  <c r="J30" i="93"/>
  <c r="F48" i="93" s="1"/>
  <c r="I30" i="93"/>
  <c r="H30" i="93"/>
  <c r="E48" i="93" s="1"/>
  <c r="G30" i="93"/>
  <c r="F30" i="93"/>
  <c r="D48" i="93" s="1"/>
  <c r="E30" i="93"/>
  <c r="D30" i="93"/>
  <c r="C48" i="93" s="1"/>
  <c r="C33" i="93"/>
  <c r="C32" i="93"/>
  <c r="C31" i="93"/>
  <c r="C30" i="93"/>
  <c r="J25" i="93"/>
  <c r="I25" i="93"/>
  <c r="H25" i="93"/>
  <c r="E44" i="93" s="1"/>
  <c r="G25" i="93"/>
  <c r="F25" i="93"/>
  <c r="E25" i="93"/>
  <c r="D25" i="93"/>
  <c r="C44" i="93" s="1"/>
  <c r="C25" i="93"/>
  <c r="J24" i="93"/>
  <c r="F43" i="93" s="1"/>
  <c r="I24" i="93"/>
  <c r="H24" i="93"/>
  <c r="G24" i="93"/>
  <c r="F24" i="93"/>
  <c r="D43" i="93" s="1"/>
  <c r="E24" i="93"/>
  <c r="D24" i="93"/>
  <c r="C43" i="93" s="1"/>
  <c r="C24" i="93"/>
  <c r="J23" i="93"/>
  <c r="F42" i="93" s="1"/>
  <c r="I23" i="93"/>
  <c r="H23" i="93"/>
  <c r="G23" i="93"/>
  <c r="F23" i="93"/>
  <c r="E23" i="93"/>
  <c r="D23" i="93"/>
  <c r="C42" i="93" s="1"/>
  <c r="J22" i="93"/>
  <c r="F41" i="93" s="1"/>
  <c r="I22" i="93"/>
  <c r="H22" i="93"/>
  <c r="E41" i="93" s="1"/>
  <c r="G22" i="93"/>
  <c r="F22" i="93"/>
  <c r="D41" i="93" s="1"/>
  <c r="E22" i="93"/>
  <c r="D22" i="93"/>
  <c r="C41" i="93" s="1"/>
  <c r="C23" i="93"/>
  <c r="C22" i="93"/>
  <c r="J12" i="93"/>
  <c r="J16" i="93" s="1"/>
  <c r="I12" i="93"/>
  <c r="H12" i="93"/>
  <c r="G12" i="93"/>
  <c r="F12" i="93"/>
  <c r="E12" i="93"/>
  <c r="D12" i="93"/>
  <c r="J11" i="93"/>
  <c r="I11" i="93"/>
  <c r="H11" i="93"/>
  <c r="G11" i="93"/>
  <c r="F11" i="93"/>
  <c r="E11" i="93"/>
  <c r="D11" i="93"/>
  <c r="C12" i="93"/>
  <c r="C11" i="93"/>
  <c r="B3" i="93"/>
  <c r="C66" i="93" l="1"/>
  <c r="C67" i="93"/>
  <c r="I69" i="93"/>
  <c r="G69" i="93"/>
  <c r="E69" i="93"/>
  <c r="G67" i="93"/>
  <c r="I68" i="93"/>
  <c r="F67" i="93"/>
  <c r="D56" i="93" s="1"/>
  <c r="D42" i="93"/>
  <c r="H69" i="93"/>
  <c r="E58" i="93" s="1"/>
  <c r="F69" i="93"/>
  <c r="D58" i="93" s="1"/>
  <c r="D44" i="93"/>
  <c r="H67" i="93"/>
  <c r="E56" i="93" s="1"/>
  <c r="E42" i="93"/>
  <c r="J69" i="93"/>
  <c r="F58" i="93" s="1"/>
  <c r="F44" i="93"/>
  <c r="I66" i="93"/>
  <c r="H68" i="93"/>
  <c r="E57" i="93" s="1"/>
  <c r="E43" i="93"/>
  <c r="D83" i="93"/>
  <c r="D88" i="93" s="1"/>
  <c r="H84" i="93"/>
  <c r="H89" i="93" s="1"/>
  <c r="F66" i="93"/>
  <c r="D55" i="93" s="1"/>
  <c r="E66" i="93"/>
  <c r="D67" i="93"/>
  <c r="C56" i="93" s="1"/>
  <c r="J67" i="93"/>
  <c r="F56" i="93" s="1"/>
  <c r="D66" i="93"/>
  <c r="C55" i="93" s="1"/>
  <c r="E67" i="93"/>
  <c r="F68" i="93"/>
  <c r="D57" i="93" s="1"/>
  <c r="C69" i="93"/>
  <c r="B4" i="93"/>
  <c r="C83" i="93"/>
  <c r="C88" i="93" s="1"/>
  <c r="I83" i="93"/>
  <c r="H76" i="93" s="1"/>
  <c r="C78" i="93" s="1"/>
  <c r="C84" i="93"/>
  <c r="C89" i="93" s="1"/>
  <c r="I84" i="93"/>
  <c r="B83" i="93"/>
  <c r="B88" i="93" s="1"/>
  <c r="H83" i="93"/>
  <c r="H88" i="93" s="1"/>
  <c r="B84" i="93"/>
  <c r="G66" i="93"/>
  <c r="G83" i="93"/>
  <c r="H66" i="93"/>
  <c r="E55" i="93" s="1"/>
  <c r="F84" i="93"/>
  <c r="G84" i="93"/>
  <c r="E84" i="93"/>
  <c r="C77" i="93" s="1"/>
  <c r="F83" i="93"/>
  <c r="E83" i="93"/>
  <c r="C76" i="93" s="1"/>
  <c r="G68" i="93"/>
  <c r="C68" i="93"/>
  <c r="E68" i="93"/>
  <c r="J68" i="93"/>
  <c r="F57" i="93" s="1"/>
  <c r="J66" i="93"/>
  <c r="F55" i="93" s="1"/>
  <c r="I67" i="93"/>
  <c r="D84" i="93"/>
  <c r="D69" i="93"/>
  <c r="C58" i="93" s="1"/>
  <c r="D68" i="93"/>
  <c r="C57" i="93" s="1"/>
  <c r="H79" i="93" l="1"/>
  <c r="C79" i="93" s="1"/>
  <c r="I88" i="93"/>
  <c r="I76" i="93" s="1"/>
  <c r="J76" i="93" s="1"/>
  <c r="I89" i="93"/>
  <c r="I79" i="93" s="1"/>
  <c r="B89" i="93"/>
  <c r="F89" i="93"/>
  <c r="E88" i="93"/>
  <c r="D76" i="93" s="1"/>
  <c r="F76" i="93" s="1"/>
  <c r="F88" i="93"/>
  <c r="G88" i="93"/>
  <c r="E89" i="93"/>
  <c r="D89" i="93"/>
  <c r="G89" i="93"/>
  <c r="J79" i="93" l="1"/>
  <c r="D79" i="93"/>
  <c r="F79" i="93" s="1"/>
  <c r="D78" i="93"/>
  <c r="D77" i="93"/>
  <c r="E76" i="93"/>
  <c r="E79" i="93" l="1"/>
  <c r="F78" i="93"/>
  <c r="E78" i="93"/>
  <c r="F77" i="93"/>
  <c r="E77" i="93"/>
</calcChain>
</file>

<file path=xl/comments1.xml><?xml version="1.0" encoding="utf-8"?>
<comments xmlns="http://schemas.openxmlformats.org/spreadsheetml/2006/main">
  <authors>
    <author>Author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excludes afforestation and deforestation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excludes afforestation and deforestation</t>
        </r>
      </text>
    </comment>
  </commentList>
</comments>
</file>

<file path=xl/sharedStrings.xml><?xml version="1.0" encoding="utf-8"?>
<sst xmlns="http://schemas.openxmlformats.org/spreadsheetml/2006/main" count="775" uniqueCount="116">
  <si>
    <t>Electricity</t>
  </si>
  <si>
    <t>Petroleum Refining</t>
  </si>
  <si>
    <t>Buildings</t>
  </si>
  <si>
    <t>Residential</t>
  </si>
  <si>
    <t>Agriculture</t>
  </si>
  <si>
    <t>Mt CO2e</t>
  </si>
  <si>
    <t>Description</t>
  </si>
  <si>
    <t>Value</t>
  </si>
  <si>
    <t>Units</t>
  </si>
  <si>
    <t>2005 BC Emissions</t>
  </si>
  <si>
    <t>2007 BC Emissions</t>
  </si>
  <si>
    <t>2020 BC Target</t>
  </si>
  <si>
    <t>below 2007 levels</t>
  </si>
  <si>
    <t>2030 National Target</t>
  </si>
  <si>
    <t>below 2005 levels</t>
  </si>
  <si>
    <t>2050 BC Target</t>
  </si>
  <si>
    <t>below 2050 levels</t>
  </si>
  <si>
    <t>BC Emissions</t>
  </si>
  <si>
    <t>CAP_REF</t>
  </si>
  <si>
    <t>Reference case</t>
  </si>
  <si>
    <t>CLP</t>
  </si>
  <si>
    <t>CLP_Plus</t>
  </si>
  <si>
    <t>CLP_Plus_fedCTAX</t>
  </si>
  <si>
    <t>BC 2020 target</t>
  </si>
  <si>
    <t>BC 2050 target</t>
  </si>
  <si>
    <t>GHG by Sector</t>
  </si>
  <si>
    <t>Transport</t>
  </si>
  <si>
    <t>Industry and Utilities (excluding gas)</t>
  </si>
  <si>
    <t>NG and LNG</t>
  </si>
  <si>
    <t>GHG Abatement by Sector from CAP_REF scenario in 10 year interval</t>
  </si>
  <si>
    <t>GHG Abatement by Sector from CAP_REF scenario 5 year intervals</t>
  </si>
  <si>
    <t>Renewable and fossil fuel primary energy consumption under all scenarios</t>
  </si>
  <si>
    <t>2030 graph</t>
  </si>
  <si>
    <t>Renewable</t>
  </si>
  <si>
    <t>Fossil Fuel</t>
  </si>
  <si>
    <t>Renewable Energy (PJ)</t>
  </si>
  <si>
    <t>Fossil Fuel Energy (PJ)</t>
  </si>
  <si>
    <t>Primary energy consumption calculation for all scenarios</t>
  </si>
  <si>
    <t>Hydrogen (PJ)</t>
  </si>
  <si>
    <t>Total Primary Energy Consumption (PJ)</t>
  </si>
  <si>
    <t>Renewable energy consumption calculation for all scenarios</t>
  </si>
  <si>
    <t>Ethanol (PJ)</t>
  </si>
  <si>
    <t>Biodiesel (PJ)</t>
  </si>
  <si>
    <t>Renewable (PJ)</t>
  </si>
  <si>
    <t>Other (PJ)</t>
  </si>
  <si>
    <t>Emissions Reports</t>
  </si>
  <si>
    <t>Greenhouse Gas Emissions (Mt CO2e)</t>
  </si>
  <si>
    <t>Captured Greenhouse Gas Emissions using CCS (Mt CO2e)</t>
  </si>
  <si>
    <t>Fuel Reports</t>
  </si>
  <si>
    <t>Natural Gas (PJ)</t>
  </si>
  <si>
    <t>Coal (PJ)</t>
  </si>
  <si>
    <t>Refined Petroleum Products (PJ)</t>
  </si>
  <si>
    <t>Electricity (PJ)</t>
  </si>
  <si>
    <t>Nuclear (PJ)</t>
  </si>
  <si>
    <t>Simulation Summary</t>
  </si>
  <si>
    <t>Summary for British Columbia</t>
  </si>
  <si>
    <t>Total</t>
  </si>
  <si>
    <t>Summary by Sector</t>
  </si>
  <si>
    <t>Commercial</t>
  </si>
  <si>
    <t>Transportation Personal</t>
  </si>
  <si>
    <t>Transportation Freight</t>
  </si>
  <si>
    <t>Chemical Products</t>
  </si>
  <si>
    <t>Industrial Minerals</t>
  </si>
  <si>
    <t>Metal Smelting</t>
  </si>
  <si>
    <t>Mineral Mining</t>
  </si>
  <si>
    <t>Paper Manufacturing</t>
  </si>
  <si>
    <t>Other Manufacturing</t>
  </si>
  <si>
    <t>Waste</t>
  </si>
  <si>
    <t>Petroleum Crude Extraction</t>
  </si>
  <si>
    <t>Natural Gas Extraction</t>
  </si>
  <si>
    <t>Coal Mining</t>
  </si>
  <si>
    <t>Ethanol</t>
  </si>
  <si>
    <t>Biodiesel</t>
  </si>
  <si>
    <t>Liquified Natural Gas</t>
  </si>
  <si>
    <t>Output Reports</t>
  </si>
  <si>
    <t>Physical and Monetary Output</t>
  </si>
  <si>
    <t>Residential (thousand households)</t>
  </si>
  <si>
    <t>Commercial (million m2 floorspace)</t>
  </si>
  <si>
    <t>Transportation Personal (billion pkt)</t>
  </si>
  <si>
    <t>Transportation Freight (billion tkt)</t>
  </si>
  <si>
    <t>Chemical Products (million tonnes)</t>
  </si>
  <si>
    <t>Industrial Minerals (million tonnes)</t>
  </si>
  <si>
    <t>Metal Smelting (million tonnes)</t>
  </si>
  <si>
    <t>Mineral Mining (million tonnes)</t>
  </si>
  <si>
    <t>Paper Manufacturing (million tonnes)</t>
  </si>
  <si>
    <t>Other Manufacturing (billion $ 2005 GDP)</t>
  </si>
  <si>
    <t>Agriculture (Mt CO2e)</t>
  </si>
  <si>
    <t>Waste (million tonnes of waste)</t>
  </si>
  <si>
    <t>Electricity (TWh)</t>
  </si>
  <si>
    <t>Petroleum Refining (million m3)</t>
  </si>
  <si>
    <t>Petroleum Crude Extraction (thousand barrels per day)</t>
  </si>
  <si>
    <t>Natural Gas Extraction (billion cubic feet per day)</t>
  </si>
  <si>
    <t>Coal Mining (million tonnes)</t>
  </si>
  <si>
    <t>Liquified Natural Gas (million tonnes)</t>
  </si>
  <si>
    <t>Emissions Charges (2005$ / tonne)</t>
  </si>
  <si>
    <t>GHG</t>
  </si>
  <si>
    <t>PM Tot</t>
  </si>
  <si>
    <t>PM&lt;10</t>
  </si>
  <si>
    <t>PM&lt;2.5</t>
  </si>
  <si>
    <t>NOX</t>
  </si>
  <si>
    <t>SOx</t>
  </si>
  <si>
    <t>VOCS</t>
  </si>
  <si>
    <t>CO</t>
  </si>
  <si>
    <t>% RE</t>
  </si>
  <si>
    <t>% FF</t>
  </si>
  <si>
    <t>BC Summary</t>
  </si>
  <si>
    <t>CLP &amp; federal carbon price</t>
  </si>
  <si>
    <t>-30% from 2005, based on federal target</t>
  </si>
  <si>
    <t>Reference (Emissions by sector)</t>
  </si>
  <si>
    <t>Reference case, 2030</t>
  </si>
  <si>
    <t>Reference case, 2050</t>
  </si>
  <si>
    <t>CLP &amp; federal carbon price with forestry abatement</t>
  </si>
  <si>
    <t>CLP &amp; federal carbon price (abatement)</t>
  </si>
  <si>
    <t>CLP &amp; federal carbon price (emissions by sector)</t>
  </si>
  <si>
    <t>CLP &amp; federal carbon price, 2030</t>
  </si>
  <si>
    <t>CLP &amp; federal carbon price, 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</si>
</sst>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1" applyFont="1"/>
    <xf numFmtId="0" fontId="1" fillId="0" borderId="0" xfId="1"/>
    <xf numFmtId="0" fontId="1" fillId="0" borderId="0" xfId="1" applyFont="1"/>
    <xf numFmtId="4" fontId="1" fillId="0" borderId="0" xfId="1" applyNumberFormat="1"/>
    <xf numFmtId="9" fontId="0" fillId="0" borderId="0" xfId="3" applyFont="1"/>
    <xf numFmtId="0" fontId="5" fillId="2" borderId="0" xfId="1" applyNumberFormat="1" applyFont="1" applyFill="1" applyAlignment="1">
      <alignment horizontal="center"/>
    </xf>
    <xf numFmtId="3" fontId="1" fillId="0" borderId="0" xfId="1" applyNumberFormat="1"/>
    <xf numFmtId="166" fontId="1" fillId="0" borderId="0" xfId="1" applyNumberFormat="1"/>
    <xf numFmtId="165" fontId="1" fillId="0" borderId="0" xfId="1" applyNumberFormat="1"/>
    <xf numFmtId="3" fontId="1" fillId="0" borderId="0" xfId="1" applyNumberFormat="1" applyFont="1"/>
    <xf numFmtId="0" fontId="8" fillId="0" borderId="0" xfId="1" applyFont="1"/>
    <xf numFmtId="3" fontId="1" fillId="0" borderId="0" xfId="1" applyNumberFormat="1" applyAlignment="1">
      <alignment horizontal="center"/>
    </xf>
    <xf numFmtId="3" fontId="9" fillId="0" borderId="0" xfId="1" applyNumberFormat="1" applyFont="1" applyFill="1" applyAlignment="1"/>
    <xf numFmtId="3" fontId="1" fillId="0" borderId="0" xfId="1" applyNumberFormat="1" applyFont="1" applyAlignment="1">
      <alignment horizontal="center"/>
    </xf>
    <xf numFmtId="0" fontId="9" fillId="0" borderId="0" xfId="1" applyFont="1"/>
    <xf numFmtId="0" fontId="10" fillId="0" borderId="0" xfId="1" applyFont="1"/>
    <xf numFmtId="4" fontId="1" fillId="0" borderId="0" xfId="1" applyNumberFormat="1" applyFont="1" applyAlignment="1">
      <alignment horizontal="center"/>
    </xf>
    <xf numFmtId="3" fontId="8" fillId="0" borderId="0" xfId="1" applyNumberFormat="1" applyFont="1" applyFill="1" applyAlignment="1"/>
    <xf numFmtId="3" fontId="1" fillId="0" borderId="0" xfId="1" applyNumberFormat="1" applyFont="1" applyFill="1" applyAlignment="1"/>
    <xf numFmtId="3" fontId="1" fillId="0" borderId="0" xfId="1" applyNumberFormat="1" applyFont="1" applyFill="1" applyAlignment="1">
      <alignment horizontal="center"/>
    </xf>
    <xf numFmtId="3" fontId="4" fillId="0" borderId="0" xfId="1" applyNumberFormat="1" applyFont="1" applyFill="1" applyAlignment="1"/>
    <xf numFmtId="3" fontId="10" fillId="0" borderId="0" xfId="1" applyNumberFormat="1" applyFont="1" applyFill="1" applyAlignment="1"/>
    <xf numFmtId="0" fontId="1" fillId="0" borderId="0" xfId="1" applyFont="1" applyFill="1"/>
    <xf numFmtId="166" fontId="1" fillId="0" borderId="0" xfId="1" applyNumberFormat="1" applyFont="1" applyFill="1" applyAlignment="1">
      <alignment horizontal="center"/>
    </xf>
    <xf numFmtId="1" fontId="1" fillId="0" borderId="0" xfId="1" applyNumberFormat="1"/>
    <xf numFmtId="0" fontId="1" fillId="0" borderId="0" xfId="1" quotePrefix="1" applyFont="1"/>
    <xf numFmtId="9" fontId="1" fillId="0" borderId="0" xfId="7" applyFont="1" applyFill="1" applyAlignment="1">
      <alignment horizontal="center"/>
    </xf>
  </cellXfs>
  <cellStyles count="8">
    <cellStyle name="Comma 3 2" xfId="5"/>
    <cellStyle name="Normal" xfId="0" builtinId="0"/>
    <cellStyle name="Normal 13" xfId="4"/>
    <cellStyle name="Normal 2" xfId="1"/>
    <cellStyle name="Normal 3" xfId="2"/>
    <cellStyle name="Normal 3 2" xfId="6"/>
    <cellStyle name="Percent" xfId="7" builtinId="5"/>
    <cellStyle name="Percent 2" xfId="3"/>
  </cellStyles>
  <dxfs count="0"/>
  <tableStyles count="0" defaultTableStyle="TableStyleMedium9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'Summary figures'!$A$41:$B$41</c:f>
              <c:strCache>
                <c:ptCount val="2"/>
                <c:pt idx="0">
                  <c:v>Buildings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'Summary figures'!$C$40:$F$40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'Summary figures'!$C$41:$F$41</c:f>
              <c:numCache>
                <c:formatCode>0.0</c:formatCode>
                <c:ptCount val="4"/>
                <c:pt idx="0">
                  <c:v>6.3312229999999996</c:v>
                </c:pt>
                <c:pt idx="1">
                  <c:v>6.1433580000000001</c:v>
                </c:pt>
                <c:pt idx="2">
                  <c:v>6.1989939999999999</c:v>
                </c:pt>
                <c:pt idx="3">
                  <c:v>6.2625130000000002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DD-40D4-B168-80E643A0E47A}"/>
            </c:ext>
          </c:extLst>
        </c:ser>
        <c:ser>
          <c:idx val="1"/>
          <c:order val="1"/>
          <c:tx>
            <c:strRef>
              <c:f>'Summary figures'!$A$42:$B$42</c:f>
              <c:strCache>
                <c:ptCount val="2"/>
                <c:pt idx="0">
                  <c:v>Transport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'Summary figures'!$C$40:$F$40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'Summary figures'!$C$42:$F$42</c:f>
              <c:numCache>
                <c:formatCode>0.0</c:formatCode>
                <c:ptCount val="4"/>
                <c:pt idx="0">
                  <c:v>20.984245999999999</c:v>
                </c:pt>
                <c:pt idx="1">
                  <c:v>17.797065</c:v>
                </c:pt>
                <c:pt idx="2">
                  <c:v>16.642248000000002</c:v>
                </c:pt>
                <c:pt idx="3">
                  <c:v>14.983336999999999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DD-40D4-B168-80E643A0E47A}"/>
            </c:ext>
          </c:extLst>
        </c:ser>
        <c:ser>
          <c:idx val="2"/>
          <c:order val="2"/>
          <c:tx>
            <c:strRef>
              <c:f>'Summary figures'!$A$43:$B$43</c:f>
              <c:strCache>
                <c:ptCount val="2"/>
                <c:pt idx="0">
                  <c:v>Industry and Utilities (excluding gas)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'Summary figures'!$C$40:$F$40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'Summary figures'!$C$43:$F$43</c:f>
              <c:numCache>
                <c:formatCode>0.0</c:formatCode>
                <c:ptCount val="4"/>
                <c:pt idx="0">
                  <c:v>17.005966000000001</c:v>
                </c:pt>
                <c:pt idx="1">
                  <c:v>19.032639</c:v>
                </c:pt>
                <c:pt idx="2">
                  <c:v>20.750982000000004</c:v>
                </c:pt>
                <c:pt idx="3">
                  <c:v>22.989981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DD-40D4-B168-80E643A0E47A}"/>
            </c:ext>
          </c:extLst>
        </c:ser>
        <c:ser>
          <c:idx val="3"/>
          <c:order val="3"/>
          <c:tx>
            <c:strRef>
              <c:f>'Summary figures'!$A$44:$B$44</c:f>
              <c:strCache>
                <c:ptCount val="2"/>
                <c:pt idx="0">
                  <c:v>NG and LNG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'Summary figures'!$C$40:$F$40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'Summary figures'!$C$44:$F$44</c:f>
              <c:numCache>
                <c:formatCode>0.0</c:formatCode>
                <c:ptCount val="4"/>
                <c:pt idx="0">
                  <c:v>18.449585999999996</c:v>
                </c:pt>
                <c:pt idx="1">
                  <c:v>33.412168999999999</c:v>
                </c:pt>
                <c:pt idx="2">
                  <c:v>32.936695</c:v>
                </c:pt>
                <c:pt idx="3">
                  <c:v>32.414275000000004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7DD-40D4-B168-80E643A0E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8725192"/>
        <c:axId val="599184056"/>
      </c:barChart>
      <c:catAx>
        <c:axId val="598725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599184056"/>
        <c:crosses val="autoZero"/>
        <c:auto val="1"/>
        <c:lblAlgn val="ctr"/>
        <c:lblOffset val="100"/>
        <c:noMultiLvlLbl val="0"/>
      </c:catAx>
      <c:valAx>
        <c:axId val="599184056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r>
                  <a:rPr lang="en-CA"/>
                  <a:t>Reference emissions,</a:t>
                </a:r>
                <a:r>
                  <a:rPr lang="en-CA" baseline="0"/>
                  <a:t> MtCO2e/yr</a:t>
                </a:r>
                <a:endParaRPr lang="en-CA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598725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orbel" panose="020B05030202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Corbel" panose="020B0503020204020204" pitchFamily="34" charset="0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'Summary figures'!$A$48:$B$48</c:f>
              <c:strCache>
                <c:ptCount val="2"/>
                <c:pt idx="0">
                  <c:v>Buildings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'Summary figures'!$C$40:$F$40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'Summary figures'!$C$48:$F$48</c:f>
              <c:numCache>
                <c:formatCode>0.0</c:formatCode>
                <c:ptCount val="4"/>
                <c:pt idx="0">
                  <c:v>6.3150409999999999</c:v>
                </c:pt>
                <c:pt idx="1">
                  <c:v>5.3599189999999997</c:v>
                </c:pt>
                <c:pt idx="2">
                  <c:v>4.2719649999999998</c:v>
                </c:pt>
                <c:pt idx="3">
                  <c:v>3.6092279999999999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1C-4D54-80AB-D796F86DF165}"/>
            </c:ext>
          </c:extLst>
        </c:ser>
        <c:ser>
          <c:idx val="1"/>
          <c:order val="1"/>
          <c:tx>
            <c:strRef>
              <c:f>'Summary figures'!$A$49:$B$49</c:f>
              <c:strCache>
                <c:ptCount val="2"/>
                <c:pt idx="0">
                  <c:v>Transport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'Summary figures'!$C$40:$F$40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'Summary figures'!$C$49:$F$49</c:f>
              <c:numCache>
                <c:formatCode>0.0</c:formatCode>
                <c:ptCount val="4"/>
                <c:pt idx="0">
                  <c:v>20.955591999999999</c:v>
                </c:pt>
                <c:pt idx="1">
                  <c:v>16.063395</c:v>
                </c:pt>
                <c:pt idx="2">
                  <c:v>14.846053000000001</c:v>
                </c:pt>
                <c:pt idx="3">
                  <c:v>13.936994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1C-4D54-80AB-D796F86DF165}"/>
            </c:ext>
          </c:extLst>
        </c:ser>
        <c:ser>
          <c:idx val="2"/>
          <c:order val="2"/>
          <c:tx>
            <c:strRef>
              <c:f>'Summary figures'!$A$50:$B$50</c:f>
              <c:strCache>
                <c:ptCount val="2"/>
                <c:pt idx="0">
                  <c:v>Industry and Utilities (excluding gas)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'Summary figures'!$C$40:$F$40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'Summary figures'!$C$50:$F$50</c:f>
              <c:numCache>
                <c:formatCode>0.0</c:formatCode>
                <c:ptCount val="4"/>
                <c:pt idx="0">
                  <c:v>16.167331999999998</c:v>
                </c:pt>
                <c:pt idx="1">
                  <c:v>16.956264999999998</c:v>
                </c:pt>
                <c:pt idx="2">
                  <c:v>18.017837999999998</c:v>
                </c:pt>
                <c:pt idx="3">
                  <c:v>20.042087000000002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1C-4D54-80AB-D796F86DF165}"/>
            </c:ext>
          </c:extLst>
        </c:ser>
        <c:ser>
          <c:idx val="3"/>
          <c:order val="3"/>
          <c:tx>
            <c:strRef>
              <c:f>'Summary figures'!$A$51:$B$51</c:f>
              <c:strCache>
                <c:ptCount val="2"/>
                <c:pt idx="0">
                  <c:v>NG and LNG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'Summary figures'!$C$40:$F$40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'Summary figures'!$C$51:$F$51</c:f>
              <c:numCache>
                <c:formatCode>0.0</c:formatCode>
                <c:ptCount val="4"/>
                <c:pt idx="0">
                  <c:v>17.799108</c:v>
                </c:pt>
                <c:pt idx="1">
                  <c:v>29.911210000000001</c:v>
                </c:pt>
                <c:pt idx="2">
                  <c:v>29.167283999999999</c:v>
                </c:pt>
                <c:pt idx="3">
                  <c:v>28.400364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11C-4D54-80AB-D796F86DF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9184840"/>
        <c:axId val="558506712"/>
      </c:barChart>
      <c:catAx>
        <c:axId val="599184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558506712"/>
        <c:crosses val="autoZero"/>
        <c:auto val="1"/>
        <c:lblAlgn val="ctr"/>
        <c:lblOffset val="100"/>
        <c:noMultiLvlLbl val="0"/>
      </c:catAx>
      <c:valAx>
        <c:axId val="558506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r>
                  <a:rPr lang="en-CA"/>
                  <a:t>CLP &amp; federal</a:t>
                </a:r>
                <a:r>
                  <a:rPr lang="en-CA" baseline="0"/>
                  <a:t> carbon price  </a:t>
                </a:r>
                <a:r>
                  <a:rPr lang="en-CA"/>
                  <a:t>emissions</a:t>
                </a:r>
                <a:r>
                  <a:rPr lang="en-CA" baseline="0"/>
                  <a:t> Mt CO2e/yr</a:t>
                </a:r>
                <a:endParaRPr lang="en-CA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59918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orbel" panose="020B05030202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Corbel" panose="020B0503020204020204" pitchFamily="34" charset="0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'Summary figures'!$A$55:$B$55</c:f>
              <c:strCache>
                <c:ptCount val="2"/>
                <c:pt idx="0">
                  <c:v>Buildings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'Summary figures'!$C$40:$F$40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'Summary figures'!$C$55:$F$55</c:f>
              <c:numCache>
                <c:formatCode>0.0</c:formatCode>
                <c:ptCount val="4"/>
                <c:pt idx="0">
                  <c:v>1.6181999999999697E-2</c:v>
                </c:pt>
                <c:pt idx="1">
                  <c:v>0.78343900000000044</c:v>
                </c:pt>
                <c:pt idx="2">
                  <c:v>1.9270290000000001</c:v>
                </c:pt>
                <c:pt idx="3">
                  <c:v>2.6532850000000003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44-4FB9-A766-21D946EDF1D9}"/>
            </c:ext>
          </c:extLst>
        </c:ser>
        <c:ser>
          <c:idx val="1"/>
          <c:order val="1"/>
          <c:tx>
            <c:strRef>
              <c:f>'Summary figures'!$A$56:$B$56</c:f>
              <c:strCache>
                <c:ptCount val="2"/>
                <c:pt idx="0">
                  <c:v>Transport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'Summary figures'!$C$40:$F$40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'Summary figures'!$C$56:$F$56</c:f>
              <c:numCache>
                <c:formatCode>0.0</c:formatCode>
                <c:ptCount val="4"/>
                <c:pt idx="0">
                  <c:v>2.8653999999999513E-2</c:v>
                </c:pt>
                <c:pt idx="1">
                  <c:v>1.73367</c:v>
                </c:pt>
                <c:pt idx="2">
                  <c:v>1.7961950000000009</c:v>
                </c:pt>
                <c:pt idx="3">
                  <c:v>1.0463429999999985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44-4FB9-A766-21D946EDF1D9}"/>
            </c:ext>
          </c:extLst>
        </c:ser>
        <c:ser>
          <c:idx val="2"/>
          <c:order val="2"/>
          <c:tx>
            <c:strRef>
              <c:f>'Summary figures'!$A$57:$B$57</c:f>
              <c:strCache>
                <c:ptCount val="2"/>
                <c:pt idx="0">
                  <c:v>Industry and Utilities (excluding gas)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'Summary figures'!$C$40:$F$40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'Summary figures'!$C$57:$F$57</c:f>
              <c:numCache>
                <c:formatCode>0.0</c:formatCode>
                <c:ptCount val="4"/>
                <c:pt idx="0">
                  <c:v>0.83863400000000254</c:v>
                </c:pt>
                <c:pt idx="1">
                  <c:v>2.0763740000000013</c:v>
                </c:pt>
                <c:pt idx="2">
                  <c:v>2.7331440000000065</c:v>
                </c:pt>
                <c:pt idx="3">
                  <c:v>2.947893999999998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44-4FB9-A766-21D946EDF1D9}"/>
            </c:ext>
          </c:extLst>
        </c:ser>
        <c:ser>
          <c:idx val="3"/>
          <c:order val="3"/>
          <c:tx>
            <c:strRef>
              <c:f>'Summary figures'!$A$58:$B$58</c:f>
              <c:strCache>
                <c:ptCount val="2"/>
                <c:pt idx="0">
                  <c:v>NG and LNG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'Summary figures'!$C$40:$F$40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'Summary figures'!$C$58:$F$58</c:f>
              <c:numCache>
                <c:formatCode>0.0</c:formatCode>
                <c:ptCount val="4"/>
                <c:pt idx="0">
                  <c:v>0.65047799999999611</c:v>
                </c:pt>
                <c:pt idx="1">
                  <c:v>3.5009589999999982</c:v>
                </c:pt>
                <c:pt idx="2">
                  <c:v>3.7694110000000016</c:v>
                </c:pt>
                <c:pt idx="3">
                  <c:v>4.0139110000000038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44-4FB9-A766-21D946EDF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0211128"/>
        <c:axId val="600210344"/>
      </c:barChart>
      <c:catAx>
        <c:axId val="600211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600210344"/>
        <c:crosses val="autoZero"/>
        <c:auto val="1"/>
        <c:lblAlgn val="ctr"/>
        <c:lblOffset val="100"/>
        <c:noMultiLvlLbl val="0"/>
      </c:catAx>
      <c:valAx>
        <c:axId val="60021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r>
                  <a:rPr lang="en-CA"/>
                  <a:t>CLP &amp; federal carbon price</a:t>
                </a:r>
                <a:r>
                  <a:rPr lang="en-CA" baseline="0"/>
                  <a:t> abatement in Mt CO2e</a:t>
                </a:r>
                <a:endParaRPr lang="en-CA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600211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orbel" panose="020B05030202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Corbel" panose="020B0503020204020204" pitchFamily="34" charset="0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'Summary figures'!$C$75</c:f>
              <c:strCache>
                <c:ptCount val="1"/>
                <c:pt idx="0">
                  <c:v>Renewable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'Summary figures'!$E$76</c:f>
                  <c:strCache>
                    <c:ptCount val="1"/>
                    <c:pt idx="0">
                      <c:v>36%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{F30F9F96-5AA7-4783-BBD2-61FAC5514F2A}</c15:txfldGUID>
                      <c15:f>'Summary figures'!$E$76</c15:f>
                      <c15:dlblFieldTableCache>
                        <c:ptCount val="1"/>
                        <c:pt idx="0">
                          <c:v>36%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'Summary figures'!$E$77</c:f>
                  <c:strCache>
                    <c:ptCount val="1"/>
                    <c:pt idx="0">
                      <c:v>44%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{697DDBD7-AFDC-4E47-A406-C7C68CCC7C69}</c15:txfldGUID>
                      <c15:f>'Summary figures'!$E$77</c15:f>
                      <c15:dlblFieldTableCache>
                        <c:ptCount val="1"/>
                        <c:pt idx="0">
                          <c:v>44%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'Summary figures'!$E$78</c:f>
                  <c:strCache>
                    <c:ptCount val="1"/>
                    <c:pt idx="0">
                      <c:v>55%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{131436DE-D747-4899-81F2-894FCBC6D562}</c15:txfldGUID>
                      <c15:f>'Summary figures'!$E$78</c15:f>
                      <c15:dlblFieldTableCache>
                        <c:ptCount val="1"/>
                        <c:pt idx="0">
                          <c:v>55%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/>
              <c:tx>
                <c:strRef>
                  <c:f>'Summary figures'!$E$79</c:f>
                  <c:strCache>
                    <c:ptCount val="1"/>
                    <c:pt idx="0">
                      <c:v>62%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{635301A9-D02F-4217-93A3-A105594D6307}</c15:txfldGUID>
                      <c15:f>'Summary figures'!$E$79</c15:f>
                      <c15:dlblFieldTableCache>
                        <c:ptCount val="1"/>
                        <c:pt idx="0">
                          <c:v>62%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'Summary figures'!$B$76:$B$79</c:f>
              <c:strCache>
                <c:ptCount val="4"/>
                <c:pt idx="0">
                  <c:v>Reference case, 2030</c:v>
                </c:pt>
                <c:pt idx="1">
                  <c:v>CLP &amp; federal carbon price, 2030</c:v>
                </c:pt>
                <c:pt idx="2">
                  <c:v>Reference case, 2050</c:v>
                </c:pt>
                <c:pt idx="3">
                  <c:v>CLP &amp; federal carbon price, 2050</c:v>
                </c:pt>
              </c:strCache>
            </c:strRef>
          </c:cat>
          <c:val>
            <c:numRef>
              <c:f>'Summary figures'!$C$76:$C$79</c:f>
              <c:numCache>
                <c:formatCode>#,##0</c:formatCode>
                <c:ptCount val="4"/>
                <c:pt idx="0">
                  <c:v>631.43494499999997</c:v>
                </c:pt>
                <c:pt idx="1">
                  <c:v>726.53012999999987</c:v>
                </c:pt>
                <c:pt idx="2">
                  <c:v>1380.7338909999999</c:v>
                </c:pt>
                <c:pt idx="3">
                  <c:v>1495.51322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EE3-44A8-9931-8144AFE52D93}"/>
            </c:ext>
          </c:extLst>
        </c:ser>
        <c:ser>
          <c:idx val="1"/>
          <c:order val="1"/>
          <c:tx>
            <c:strRef>
              <c:f>'Summary figures'!$D$75</c:f>
              <c:strCache>
                <c:ptCount val="1"/>
                <c:pt idx="0">
                  <c:v>Fossil Fuel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'Summary figures'!$F$76</c:f>
                  <c:strCache>
                    <c:ptCount val="1"/>
                    <c:pt idx="0">
                      <c:v>64%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E3-44A8-9931-8144AFE52D93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{870B66C0-F24E-4226-BBEC-635FA3D770A1}</c15:txfldGUID>
                      <c15:f>'Summary figures'!$F$76</c15:f>
                      <c15:dlblFieldTableCache>
                        <c:ptCount val="1"/>
                        <c:pt idx="0">
                          <c:v>64%</c:v>
                        </c:pt>
                      </c15:dlblFieldTableCache>
                    </c15:dlblFTEntry>
                  </c15:dlblFieldTable>
                  <c15:showDataLabelsRange val="1"/>
                </c:ext>
              </c:extLst>
            </c:dLbl>
            <c:dLbl>
              <c:idx val="1"/>
              <c:layout/>
              <c:tx>
                <c:strRef>
                  <c:f>'Summary figures'!$F$77</c:f>
                  <c:strCache>
                    <c:ptCount val="1"/>
                    <c:pt idx="0">
                      <c:v>56%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EE3-44A8-9931-8144AFE52D93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{174E453D-2FC4-4B85-9BCA-963295A5E4B5}</c15:txfldGUID>
                      <c15:f>'Summary figures'!$F$77</c15:f>
                      <c15:dlblFieldTableCache>
                        <c:ptCount val="1"/>
                        <c:pt idx="0">
                          <c:v>56%</c:v>
                        </c:pt>
                      </c15:dlblFieldTableCache>
                    </c15:dlblFTEntry>
                  </c15:dlblFieldTable>
                  <c15:showDataLabelsRange val="1"/>
                </c:ext>
              </c:extLst>
            </c:dLbl>
            <c:dLbl>
              <c:idx val="2"/>
              <c:layout/>
              <c:tx>
                <c:strRef>
                  <c:f>'Summary figures'!$F$78</c:f>
                  <c:strCache>
                    <c:ptCount val="1"/>
                    <c:pt idx="0">
                      <c:v>45%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E3-44A8-9931-8144AFE52D93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{2CA75656-F289-4559-B56E-F4459ECCCCCB}</c15:txfldGUID>
                      <c15:f>'Summary figures'!$F$78</c15:f>
                      <c15:dlblFieldTableCache>
                        <c:ptCount val="1"/>
                        <c:pt idx="0">
                          <c:v>45%</c:v>
                        </c:pt>
                      </c15:dlblFieldTableCache>
                    </c15:dlblFTEntry>
                  </c15:dlblFieldTable>
                  <c15:showDataLabelsRange val="1"/>
                </c:ext>
              </c:extLst>
            </c:dLbl>
            <c:dLbl>
              <c:idx val="3"/>
              <c:layout/>
              <c:tx>
                <c:strRef>
                  <c:f>'Summary figures'!$F$79</c:f>
                  <c:strCache>
                    <c:ptCount val="1"/>
                    <c:pt idx="0">
                      <c:v>38%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EE3-44A8-9931-8144AFE52D93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{483D2223-D2C7-4896-A0BF-48BD57191D43}</c15:txfldGUID>
                      <c15:f>'Summary figures'!$F$79</c15:f>
                      <c15:dlblFieldTableCache>
                        <c:ptCount val="1"/>
                        <c:pt idx="0">
                          <c:v>38%</c:v>
                        </c:pt>
                      </c15:dlblFieldTableCache>
                    </c15:dlblFTEntry>
                  </c15:dlblFieldTable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'Summary figures'!$B$76:$B$79</c:f>
              <c:strCache>
                <c:ptCount val="4"/>
                <c:pt idx="0">
                  <c:v>Reference case, 2030</c:v>
                </c:pt>
                <c:pt idx="1">
                  <c:v>CLP &amp; federal carbon price, 2030</c:v>
                </c:pt>
                <c:pt idx="2">
                  <c:v>Reference case, 2050</c:v>
                </c:pt>
                <c:pt idx="3">
                  <c:v>CLP &amp; federal carbon price, 2050</c:v>
                </c:pt>
              </c:strCache>
            </c:strRef>
          </c:cat>
          <c:val>
            <c:numRef>
              <c:f>'Summary figures'!$D$76:$D$79</c:f>
              <c:numCache>
                <c:formatCode>#,##0</c:formatCode>
                <c:ptCount val="4"/>
                <c:pt idx="0">
                  <c:v>1099.9825960000001</c:v>
                </c:pt>
                <c:pt idx="1">
                  <c:v>929.68057400000021</c:v>
                </c:pt>
                <c:pt idx="2">
                  <c:v>1130.0301460000001</c:v>
                </c:pt>
                <c:pt idx="3">
                  <c:v>911.09973599999989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5EE3-44A8-9931-8144AFE52D93}"/>
            </c:ext>
            <c:ext xmlns:c15="http://schemas.microsoft.com/office/drawing/2012/chart" uri="{02D57815-91ED-43cb-92C2-25804820EDAC}">
              <c15:datalabelsRange>
                <c15:f>'Summary figures'!$F$112:$F$115</c15:f>
                <c15:dlblRangeCache>
                  <c:ptCount val="4"/>
                  <c:pt idx="1">
                    <c:v>2035</c:v>
                  </c:pt>
                  <c:pt idx="2">
                    <c:v>664</c:v>
                  </c:pt>
                  <c:pt idx="3">
                    <c:v>770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3769712"/>
        <c:axId val="627500176"/>
      </c:barChart>
      <c:catAx>
        <c:axId val="50376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627500176"/>
        <c:crosses val="autoZero"/>
        <c:auto val="1"/>
        <c:lblAlgn val="ctr"/>
        <c:lblOffset val="100"/>
        <c:noMultiLvlLbl val="0"/>
      </c:catAx>
      <c:valAx>
        <c:axId val="627500176"/>
        <c:scaling>
          <c:orientation val="minMax"/>
          <c:max val="2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>
                    <a:solidFill>
                      <a:sysClr val="windowText" lastClr="000000"/>
                    </a:solidFill>
                    <a:latin typeface="+mn-lt"/>
                  </a:rPr>
                  <a:t>Energy Consumption in PJ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503769712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orbel" panose="020B05030202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orbel" panose="020B0503020204020204" pitchFamily="34" charset="0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15307237313036E-2"/>
          <c:y val="5.0925925925925923E-2"/>
          <c:w val="0.7018890102851999"/>
          <c:h val="0.84167468649752286"/>
        </c:manualLayout>
      </c:layout>
      <c:lineChart>
        <c:grouping val="standard"/>
        <c:varyColors val="0"/>
        <c:ser>
          <c:idx val="0"/>
          <c:order val="0"/>
          <c:tx>
            <c:strRef>
              <c:f>'Summary figures'!$B$11</c:f>
              <c:strCache>
                <c:ptCount val="1"/>
                <c:pt idx="0">
                  <c:v>Reference case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5.6231022592764064E-3"/>
                  <c:y val="-1.388900990702902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68-4A22-976A-446CD9628B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'Summary figures'!$C$10:$J$10</c:f>
              <c:numCache>
                <c:formatCode>General</c:formatCode>
                <c:ptCount val="8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'Summary figures'!$C$11:$J$11</c:f>
              <c:numCache>
                <c:formatCode>#,##0.0</c:formatCode>
                <c:ptCount val="8"/>
                <c:pt idx="0">
                  <c:v>59.214866999999998</c:v>
                </c:pt>
                <c:pt idx="1">
                  <c:v>62.77102099999999</c:v>
                </c:pt>
                <c:pt idx="2">
                  <c:v>70.947876999999991</c:v>
                </c:pt>
                <c:pt idx="3">
                  <c:v>76.385231000000019</c:v>
                </c:pt>
                <c:pt idx="4">
                  <c:v>76.503391999999991</c:v>
                </c:pt>
                <c:pt idx="5">
                  <c:v>76.528919000000002</c:v>
                </c:pt>
                <c:pt idx="6">
                  <c:v>76.708178000000004</c:v>
                </c:pt>
                <c:pt idx="7">
                  <c:v>76.650106000000008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68-4A22-976A-446CD9628B25}"/>
            </c:ext>
          </c:extLst>
        </c:ser>
        <c:ser>
          <c:idx val="3"/>
          <c:order val="1"/>
          <c:tx>
            <c:strRef>
              <c:f>'Summary figures'!$B$12</c:f>
              <c:strCache>
                <c:ptCount val="1"/>
                <c:pt idx="0">
                  <c:v>CLP &amp; federal carbon 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3.3612526375379604E-4"/>
                  <c:y val="7.271907429836113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E68-4A22-976A-446CD9628B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'Summary figures'!$C$10:$J$10</c:f>
              <c:numCache>
                <c:formatCode>General</c:formatCode>
                <c:ptCount val="8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'Summary figures'!$C$12:$J$12</c:f>
              <c:numCache>
                <c:formatCode>#,##0.0</c:formatCode>
                <c:ptCount val="8"/>
                <c:pt idx="0">
                  <c:v>59.214866999999998</c:v>
                </c:pt>
                <c:pt idx="1">
                  <c:v>61.237072999999995</c:v>
                </c:pt>
                <c:pt idx="2">
                  <c:v>65.23277499999999</c:v>
                </c:pt>
                <c:pt idx="3">
                  <c:v>68.290789000000004</c:v>
                </c:pt>
                <c:pt idx="4">
                  <c:v>67.246734000000004</c:v>
                </c:pt>
                <c:pt idx="5">
                  <c:v>66.303139999999985</c:v>
                </c:pt>
                <c:pt idx="6">
                  <c:v>65.813046999999983</c:v>
                </c:pt>
                <c:pt idx="7">
                  <c:v>65.988673000000006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E68-4A22-976A-446CD9628B25}"/>
            </c:ext>
          </c:extLst>
        </c:ser>
        <c:ser>
          <c:idx val="4"/>
          <c:order val="2"/>
          <c:tx>
            <c:strRef>
              <c:f>'Summary figures'!$B$13</c:f>
              <c:strCache>
                <c:ptCount val="1"/>
                <c:pt idx="0">
                  <c:v>BC 2020 target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1587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'Summary figures'!$C$10:$J$10</c:f>
              <c:numCache>
                <c:formatCode>General</c:formatCode>
                <c:ptCount val="8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'Summary figures'!$C$13:$J$13</c:f>
              <c:numCache>
                <c:formatCode>#,##0.0</c:formatCode>
                <c:ptCount val="8"/>
                <c:pt idx="1">
                  <c:v>42.301246822465778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E68-4A22-976A-446CD9628B25}"/>
            </c:ext>
          </c:extLst>
        </c:ser>
        <c:ser>
          <c:idx val="5"/>
          <c:order val="3"/>
          <c:tx>
            <c:strRef>
              <c:f>'Summary figures'!$B$14</c:f>
              <c:strCache>
                <c:ptCount val="1"/>
                <c:pt idx="0">
                  <c:v>-30% from 2005, based on federal target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587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'Summary figures'!$C$10:$J$10</c:f>
              <c:numCache>
                <c:formatCode>General</c:formatCode>
                <c:ptCount val="8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'Summary figures'!$C$14:$J$14</c:f>
              <c:numCache>
                <c:formatCode>#,##0.0</c:formatCode>
                <c:ptCount val="8"/>
                <c:pt idx="3">
                  <c:v>45.615783064359029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FE68-4A22-976A-446CD9628B25}"/>
            </c:ext>
          </c:extLst>
        </c:ser>
        <c:ser>
          <c:idx val="6"/>
          <c:order val="4"/>
          <c:tx>
            <c:strRef>
              <c:f>'Summary figures'!$B$15</c:f>
              <c:strCache>
                <c:ptCount val="1"/>
                <c:pt idx="0">
                  <c:v>BC 2050 target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587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'Summary figures'!$C$10:$J$10</c:f>
              <c:numCache>
                <c:formatCode>General</c:formatCode>
                <c:ptCount val="8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'Summary figures'!$C$15:$J$15</c:f>
              <c:numCache>
                <c:formatCode>#,##0.0</c:formatCode>
                <c:ptCount val="8"/>
                <c:pt idx="7">
                  <c:v>12.627237857452469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FE68-4A22-976A-446CD9628B25}"/>
            </c:ext>
          </c:extLst>
        </c:ser>
        <c:ser>
          <c:idx val="1"/>
          <c:order val="5"/>
          <c:tx>
            <c:strRef>
              <c:f>'Summary figures'!$B$16</c:f>
              <c:strCache>
                <c:ptCount val="1"/>
                <c:pt idx="0">
                  <c:v>CLP &amp; federal carbon price with forestry abatement</c:v>
                </c:pt>
              </c:strCache>
            </c:strRef>
          </c:tx>
          <c:spPr>
            <a:ln w="34925"/>
          </c:spPr>
          <c:marker>
            <c:symbol val="circle"/>
            <c:size val="7"/>
            <c:spPr>
              <a:noFill/>
              <a:ln w="15875"/>
            </c:spPr>
          </c:marker>
          <c:dLbls>
            <c:dLbl>
              <c:idx val="7"/>
              <c:layout>
                <c:manualLayout>
                  <c:x val="0"/>
                  <c:y val="0.16938404100021054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'Summary figures'!$C$16:$J$16</c:f>
              <c:numCache>
                <c:formatCode>General</c:formatCode>
                <c:ptCount val="8"/>
                <c:pt idx="7" formatCode="#,##0.00">
                  <c:v>53.988673000000006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0282056"/>
        <c:axId val="630282448"/>
      </c:lineChart>
      <c:catAx>
        <c:axId val="63028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630282448"/>
        <c:crosses val="autoZero"/>
        <c:auto val="1"/>
        <c:lblAlgn val="ctr"/>
        <c:lblOffset val="100"/>
        <c:noMultiLvlLbl val="0"/>
      </c:catAx>
      <c:valAx>
        <c:axId val="630282448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r>
                  <a:rPr lang="en-CA"/>
                  <a:t>Annual emissions in Mt CO2e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630282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Corbel" panose="020B0503020204020204" pitchFamily="34" charset="0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96854</xdr:colOff>
      <xdr:row>25</xdr:row>
      <xdr:rowOff>113572</xdr:rowOff>
    </xdr:from>
    <xdr:to>
      <xdr:col>21</xdr:col>
      <xdr:colOff>254796</xdr:colOff>
      <xdr:row>40</xdr:row>
      <xdr:rowOff>30444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363202</xdr:colOff>
      <xdr:row>37</xdr:row>
      <xdr:rowOff>94781</xdr:rowOff>
    </xdr:from>
    <xdr:to>
      <xdr:col>16</xdr:col>
      <xdr:colOff>521144</xdr:colOff>
      <xdr:row>52</xdr:row>
      <xdr:rowOff>3341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615285</xdr:colOff>
      <xdr:row>51</xdr:row>
      <xdr:rowOff>6061</xdr:rowOff>
    </xdr:from>
    <xdr:to>
      <xdr:col>18</xdr:col>
      <xdr:colOff>98429</xdr:colOff>
      <xdr:row>65</xdr:row>
      <xdr:rowOff>89189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496914</xdr:colOff>
      <xdr:row>69</xdr:row>
      <xdr:rowOff>105475</xdr:rowOff>
    </xdr:from>
    <xdr:to>
      <xdr:col>16</xdr:col>
      <xdr:colOff>654857</xdr:colOff>
      <xdr:row>88</xdr:row>
      <xdr:rowOff>152556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156475</xdr:colOff>
      <xdr:row>5</xdr:row>
      <xdr:rowOff>176034</xdr:rowOff>
    </xdr:from>
    <xdr:to>
      <xdr:col>22</xdr:col>
      <xdr:colOff>314416</xdr:colOff>
      <xdr:row>25</xdr:row>
      <xdr:rowOff>97797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0.79768</cdr:x>
      <cdr:y>0.2046</cdr:y>
    </cdr:from>
    <cdr:to>
      <cdr:x>0.81373</cdr:x>
      <cdr:y>0.23564</cdr:y>
    </cdr:to>
    <cdr:sp macro="" textlink="">
      <cdr:nv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xmlns="" id="{D95930E3-4925-46BF-976A-375F88E3B6A0}"/>
            </a:ext>
          </a:extLst>
        </cdr:cNvPr>
        <cdr:cNvSpPr/>
      </cdr:nvSpPr>
      <cdr:spPr>
        <a:xfrm xmlns:a="http://schemas.openxmlformats.org/drawingml/2006/main">
          <a:off x="4959929" y="657486"/>
          <a:ext cx="99753" cy="9975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0.80829</cdr:x>
      <cdr:y>0.34472</cdr:y>
    </cdr:from>
    <cdr:to>
      <cdr:x>0.83811</cdr:x>
      <cdr:y>0.40994</cdr:y>
    </cdr:to>
    <cdr:sp macro="" textlink="">
      <cdr:nvSpPr>
        <cdr:cNvPr id="4" name="Straight Connector 3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D95930E3-4925-46BF-976A-375F88E3B6A0}"/>
            </a:ext>
          </a:extLst>
        </cdr:cNvPr>
        <cdr:cNvSpPr/>
      </cdr:nvSpPr>
      <cdr:spPr>
        <a:xfrm xmlns:a="http://schemas.openxmlformats.org/drawingml/2006/main">
          <a:off x="5036535" y="1085544"/>
          <a:ext cx="185813" cy="2053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Navius Research Theme">
  <a:themeElements>
    <a:clrScheme name="Navius Research">
      <a:dk1>
        <a:sysClr val="windowText" lastClr="000000"/>
      </a:dk1>
      <a:lt1>
        <a:sysClr val="window" lastClr="FFFFFF"/>
      </a:lt1>
      <a:dk2>
        <a:srgbClr val="424456"/>
      </a:dk2>
      <a:lt2>
        <a:srgbClr val="DEDEDE"/>
      </a:lt2>
      <a:accent1>
        <a:srgbClr val="009999"/>
      </a:accent1>
      <a:accent2>
        <a:srgbClr val="1D7373"/>
      </a:accent2>
      <a:accent3>
        <a:srgbClr val="5CCCCC"/>
      </a:accent3>
      <a:accent4>
        <a:srgbClr val="FF9640"/>
      </a:accent4>
      <a:accent5>
        <a:srgbClr val="FF7400"/>
      </a:accent5>
      <a:accent6>
        <a:srgbClr val="2A4480"/>
      </a:accent6>
      <a:hlink>
        <a:srgbClr val="67AFBD"/>
      </a:hlink>
      <a:folHlink>
        <a:srgbClr val="C2A87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workbookViewId="0">
      <selection activeCell="A2" sqref="A2"/>
    </sheetView>
  </sheetViews>
  <sheetFormatPr defaultRowHeight="12.75" outlineLevelRow="1" x14ac:dyDescent="0.2"/>
  <cols>
    <col min="1" max="2" width="2.85546875" style="2" customWidth="1"/>
    <col min="3" max="3" width="9" style="2"/>
    <col min="4" max="13" width="8" style="12" customWidth="1"/>
    <col min="14" max="256" width="9" style="2"/>
    <col min="257" max="258" width="2.85546875" style="2" customWidth="1"/>
    <col min="259" max="259" width="9" style="2"/>
    <col min="260" max="269" width="8" style="2" customWidth="1"/>
    <col min="270" max="512" width="9" style="2"/>
    <col min="513" max="514" width="2.85546875" style="2" customWidth="1"/>
    <col min="515" max="515" width="9" style="2"/>
    <col min="516" max="525" width="8" style="2" customWidth="1"/>
    <col min="526" max="768" width="9" style="2"/>
    <col min="769" max="770" width="2.85546875" style="2" customWidth="1"/>
    <col min="771" max="771" width="9" style="2"/>
    <col min="772" max="781" width="8" style="2" customWidth="1"/>
    <col min="782" max="1024" width="9" style="2"/>
    <col min="1025" max="1026" width="2.85546875" style="2" customWidth="1"/>
    <col min="1027" max="1027" width="9" style="2"/>
    <col min="1028" max="1037" width="8" style="2" customWidth="1"/>
    <col min="1038" max="1280" width="9" style="2"/>
    <col min="1281" max="1282" width="2.85546875" style="2" customWidth="1"/>
    <col min="1283" max="1283" width="9" style="2"/>
    <col min="1284" max="1293" width="8" style="2" customWidth="1"/>
    <col min="1294" max="1536" width="9" style="2"/>
    <col min="1537" max="1538" width="2.85546875" style="2" customWidth="1"/>
    <col min="1539" max="1539" width="9" style="2"/>
    <col min="1540" max="1549" width="8" style="2" customWidth="1"/>
    <col min="1550" max="1792" width="9" style="2"/>
    <col min="1793" max="1794" width="2.85546875" style="2" customWidth="1"/>
    <col min="1795" max="1795" width="9" style="2"/>
    <col min="1796" max="1805" width="8" style="2" customWidth="1"/>
    <col min="1806" max="2048" width="9" style="2"/>
    <col min="2049" max="2050" width="2.85546875" style="2" customWidth="1"/>
    <col min="2051" max="2051" width="9" style="2"/>
    <col min="2052" max="2061" width="8" style="2" customWidth="1"/>
    <col min="2062" max="2304" width="9" style="2"/>
    <col min="2305" max="2306" width="2.85546875" style="2" customWidth="1"/>
    <col min="2307" max="2307" width="9" style="2"/>
    <col min="2308" max="2317" width="8" style="2" customWidth="1"/>
    <col min="2318" max="2560" width="9" style="2"/>
    <col min="2561" max="2562" width="2.85546875" style="2" customWidth="1"/>
    <col min="2563" max="2563" width="9" style="2"/>
    <col min="2564" max="2573" width="8" style="2" customWidth="1"/>
    <col min="2574" max="2816" width="9" style="2"/>
    <col min="2817" max="2818" width="2.85546875" style="2" customWidth="1"/>
    <col min="2819" max="2819" width="9" style="2"/>
    <col min="2820" max="2829" width="8" style="2" customWidth="1"/>
    <col min="2830" max="3072" width="9" style="2"/>
    <col min="3073" max="3074" width="2.85546875" style="2" customWidth="1"/>
    <col min="3075" max="3075" width="9" style="2"/>
    <col min="3076" max="3085" width="8" style="2" customWidth="1"/>
    <col min="3086" max="3328" width="9" style="2"/>
    <col min="3329" max="3330" width="2.85546875" style="2" customWidth="1"/>
    <col min="3331" max="3331" width="9" style="2"/>
    <col min="3332" max="3341" width="8" style="2" customWidth="1"/>
    <col min="3342" max="3584" width="9" style="2"/>
    <col min="3585" max="3586" width="2.85546875" style="2" customWidth="1"/>
    <col min="3587" max="3587" width="9" style="2"/>
    <col min="3588" max="3597" width="8" style="2" customWidth="1"/>
    <col min="3598" max="3840" width="9" style="2"/>
    <col min="3841" max="3842" width="2.85546875" style="2" customWidth="1"/>
    <col min="3843" max="3843" width="9" style="2"/>
    <col min="3844" max="3853" width="8" style="2" customWidth="1"/>
    <col min="3854" max="4096" width="9" style="2"/>
    <col min="4097" max="4098" width="2.85546875" style="2" customWidth="1"/>
    <col min="4099" max="4099" width="9" style="2"/>
    <col min="4100" max="4109" width="8" style="2" customWidth="1"/>
    <col min="4110" max="4352" width="9" style="2"/>
    <col min="4353" max="4354" width="2.85546875" style="2" customWidth="1"/>
    <col min="4355" max="4355" width="9" style="2"/>
    <col min="4356" max="4365" width="8" style="2" customWidth="1"/>
    <col min="4366" max="4608" width="9" style="2"/>
    <col min="4609" max="4610" width="2.85546875" style="2" customWidth="1"/>
    <col min="4611" max="4611" width="9" style="2"/>
    <col min="4612" max="4621" width="8" style="2" customWidth="1"/>
    <col min="4622" max="4864" width="9" style="2"/>
    <col min="4865" max="4866" width="2.85546875" style="2" customWidth="1"/>
    <col min="4867" max="4867" width="9" style="2"/>
    <col min="4868" max="4877" width="8" style="2" customWidth="1"/>
    <col min="4878" max="5120" width="9" style="2"/>
    <col min="5121" max="5122" width="2.85546875" style="2" customWidth="1"/>
    <col min="5123" max="5123" width="9" style="2"/>
    <col min="5124" max="5133" width="8" style="2" customWidth="1"/>
    <col min="5134" max="5376" width="9" style="2"/>
    <col min="5377" max="5378" width="2.85546875" style="2" customWidth="1"/>
    <col min="5379" max="5379" width="9" style="2"/>
    <col min="5380" max="5389" width="8" style="2" customWidth="1"/>
    <col min="5390" max="5632" width="9" style="2"/>
    <col min="5633" max="5634" width="2.85546875" style="2" customWidth="1"/>
    <col min="5635" max="5635" width="9" style="2"/>
    <col min="5636" max="5645" width="8" style="2" customWidth="1"/>
    <col min="5646" max="5888" width="9" style="2"/>
    <col min="5889" max="5890" width="2.85546875" style="2" customWidth="1"/>
    <col min="5891" max="5891" width="9" style="2"/>
    <col min="5892" max="5901" width="8" style="2" customWidth="1"/>
    <col min="5902" max="6144" width="9" style="2"/>
    <col min="6145" max="6146" width="2.85546875" style="2" customWidth="1"/>
    <col min="6147" max="6147" width="9" style="2"/>
    <col min="6148" max="6157" width="8" style="2" customWidth="1"/>
    <col min="6158" max="6400" width="9" style="2"/>
    <col min="6401" max="6402" width="2.85546875" style="2" customWidth="1"/>
    <col min="6403" max="6403" width="9" style="2"/>
    <col min="6404" max="6413" width="8" style="2" customWidth="1"/>
    <col min="6414" max="6656" width="9" style="2"/>
    <col min="6657" max="6658" width="2.85546875" style="2" customWidth="1"/>
    <col min="6659" max="6659" width="9" style="2"/>
    <col min="6660" max="6669" width="8" style="2" customWidth="1"/>
    <col min="6670" max="6912" width="9" style="2"/>
    <col min="6913" max="6914" width="2.85546875" style="2" customWidth="1"/>
    <col min="6915" max="6915" width="9" style="2"/>
    <col min="6916" max="6925" width="8" style="2" customWidth="1"/>
    <col min="6926" max="7168" width="9" style="2"/>
    <col min="7169" max="7170" width="2.85546875" style="2" customWidth="1"/>
    <col min="7171" max="7171" width="9" style="2"/>
    <col min="7172" max="7181" width="8" style="2" customWidth="1"/>
    <col min="7182" max="7424" width="9" style="2"/>
    <col min="7425" max="7426" width="2.85546875" style="2" customWidth="1"/>
    <col min="7427" max="7427" width="9" style="2"/>
    <col min="7428" max="7437" width="8" style="2" customWidth="1"/>
    <col min="7438" max="7680" width="9" style="2"/>
    <col min="7681" max="7682" width="2.85546875" style="2" customWidth="1"/>
    <col min="7683" max="7683" width="9" style="2"/>
    <col min="7684" max="7693" width="8" style="2" customWidth="1"/>
    <col min="7694" max="7936" width="9" style="2"/>
    <col min="7937" max="7938" width="2.85546875" style="2" customWidth="1"/>
    <col min="7939" max="7939" width="9" style="2"/>
    <col min="7940" max="7949" width="8" style="2" customWidth="1"/>
    <col min="7950" max="8192" width="9" style="2"/>
    <col min="8193" max="8194" width="2.85546875" style="2" customWidth="1"/>
    <col min="8195" max="8195" width="9" style="2"/>
    <col min="8196" max="8205" width="8" style="2" customWidth="1"/>
    <col min="8206" max="8448" width="9" style="2"/>
    <col min="8449" max="8450" width="2.85546875" style="2" customWidth="1"/>
    <col min="8451" max="8451" width="9" style="2"/>
    <col min="8452" max="8461" width="8" style="2" customWidth="1"/>
    <col min="8462" max="8704" width="9" style="2"/>
    <col min="8705" max="8706" width="2.85546875" style="2" customWidth="1"/>
    <col min="8707" max="8707" width="9" style="2"/>
    <col min="8708" max="8717" width="8" style="2" customWidth="1"/>
    <col min="8718" max="8960" width="9" style="2"/>
    <col min="8961" max="8962" width="2.85546875" style="2" customWidth="1"/>
    <col min="8963" max="8963" width="9" style="2"/>
    <col min="8964" max="8973" width="8" style="2" customWidth="1"/>
    <col min="8974" max="9216" width="9" style="2"/>
    <col min="9217" max="9218" width="2.85546875" style="2" customWidth="1"/>
    <col min="9219" max="9219" width="9" style="2"/>
    <col min="9220" max="9229" width="8" style="2" customWidth="1"/>
    <col min="9230" max="9472" width="9" style="2"/>
    <col min="9473" max="9474" width="2.85546875" style="2" customWidth="1"/>
    <col min="9475" max="9475" width="9" style="2"/>
    <col min="9476" max="9485" width="8" style="2" customWidth="1"/>
    <col min="9486" max="9728" width="9" style="2"/>
    <col min="9729" max="9730" width="2.85546875" style="2" customWidth="1"/>
    <col min="9731" max="9731" width="9" style="2"/>
    <col min="9732" max="9741" width="8" style="2" customWidth="1"/>
    <col min="9742" max="9984" width="9" style="2"/>
    <col min="9985" max="9986" width="2.85546875" style="2" customWidth="1"/>
    <col min="9987" max="9987" width="9" style="2"/>
    <col min="9988" max="9997" width="8" style="2" customWidth="1"/>
    <col min="9998" max="10240" width="9" style="2"/>
    <col min="10241" max="10242" width="2.85546875" style="2" customWidth="1"/>
    <col min="10243" max="10243" width="9" style="2"/>
    <col min="10244" max="10253" width="8" style="2" customWidth="1"/>
    <col min="10254" max="10496" width="9" style="2"/>
    <col min="10497" max="10498" width="2.85546875" style="2" customWidth="1"/>
    <col min="10499" max="10499" width="9" style="2"/>
    <col min="10500" max="10509" width="8" style="2" customWidth="1"/>
    <col min="10510" max="10752" width="9" style="2"/>
    <col min="10753" max="10754" width="2.85546875" style="2" customWidth="1"/>
    <col min="10755" max="10755" width="9" style="2"/>
    <col min="10756" max="10765" width="8" style="2" customWidth="1"/>
    <col min="10766" max="11008" width="9" style="2"/>
    <col min="11009" max="11010" width="2.85546875" style="2" customWidth="1"/>
    <col min="11011" max="11011" width="9" style="2"/>
    <col min="11012" max="11021" width="8" style="2" customWidth="1"/>
    <col min="11022" max="11264" width="9" style="2"/>
    <col min="11265" max="11266" width="2.85546875" style="2" customWidth="1"/>
    <col min="11267" max="11267" width="9" style="2"/>
    <col min="11268" max="11277" width="8" style="2" customWidth="1"/>
    <col min="11278" max="11520" width="9" style="2"/>
    <col min="11521" max="11522" width="2.85546875" style="2" customWidth="1"/>
    <col min="11523" max="11523" width="9" style="2"/>
    <col min="11524" max="11533" width="8" style="2" customWidth="1"/>
    <col min="11534" max="11776" width="9" style="2"/>
    <col min="11777" max="11778" width="2.85546875" style="2" customWidth="1"/>
    <col min="11779" max="11779" width="9" style="2"/>
    <col min="11780" max="11789" width="8" style="2" customWidth="1"/>
    <col min="11790" max="12032" width="9" style="2"/>
    <col min="12033" max="12034" width="2.85546875" style="2" customWidth="1"/>
    <col min="12035" max="12035" width="9" style="2"/>
    <col min="12036" max="12045" width="8" style="2" customWidth="1"/>
    <col min="12046" max="12288" width="9" style="2"/>
    <col min="12289" max="12290" width="2.85546875" style="2" customWidth="1"/>
    <col min="12291" max="12291" width="9" style="2"/>
    <col min="12292" max="12301" width="8" style="2" customWidth="1"/>
    <col min="12302" max="12544" width="9" style="2"/>
    <col min="12545" max="12546" width="2.85546875" style="2" customWidth="1"/>
    <col min="12547" max="12547" width="9" style="2"/>
    <col min="12548" max="12557" width="8" style="2" customWidth="1"/>
    <col min="12558" max="12800" width="9" style="2"/>
    <col min="12801" max="12802" width="2.85546875" style="2" customWidth="1"/>
    <col min="12803" max="12803" width="9" style="2"/>
    <col min="12804" max="12813" width="8" style="2" customWidth="1"/>
    <col min="12814" max="13056" width="9" style="2"/>
    <col min="13057" max="13058" width="2.85546875" style="2" customWidth="1"/>
    <col min="13059" max="13059" width="9" style="2"/>
    <col min="13060" max="13069" width="8" style="2" customWidth="1"/>
    <col min="13070" max="13312" width="9" style="2"/>
    <col min="13313" max="13314" width="2.85546875" style="2" customWidth="1"/>
    <col min="13315" max="13315" width="9" style="2"/>
    <col min="13316" max="13325" width="8" style="2" customWidth="1"/>
    <col min="13326" max="13568" width="9" style="2"/>
    <col min="13569" max="13570" width="2.85546875" style="2" customWidth="1"/>
    <col min="13571" max="13571" width="9" style="2"/>
    <col min="13572" max="13581" width="8" style="2" customWidth="1"/>
    <col min="13582" max="13824" width="9" style="2"/>
    <col min="13825" max="13826" width="2.85546875" style="2" customWidth="1"/>
    <col min="13827" max="13827" width="9" style="2"/>
    <col min="13828" max="13837" width="8" style="2" customWidth="1"/>
    <col min="13838" max="14080" width="9" style="2"/>
    <col min="14081" max="14082" width="2.85546875" style="2" customWidth="1"/>
    <col min="14083" max="14083" width="9" style="2"/>
    <col min="14084" max="14093" width="8" style="2" customWidth="1"/>
    <col min="14094" max="14336" width="9" style="2"/>
    <col min="14337" max="14338" width="2.85546875" style="2" customWidth="1"/>
    <col min="14339" max="14339" width="9" style="2"/>
    <col min="14340" max="14349" width="8" style="2" customWidth="1"/>
    <col min="14350" max="14592" width="9" style="2"/>
    <col min="14593" max="14594" width="2.85546875" style="2" customWidth="1"/>
    <col min="14595" max="14595" width="9" style="2"/>
    <col min="14596" max="14605" width="8" style="2" customWidth="1"/>
    <col min="14606" max="14848" width="9" style="2"/>
    <col min="14849" max="14850" width="2.85546875" style="2" customWidth="1"/>
    <col min="14851" max="14851" width="9" style="2"/>
    <col min="14852" max="14861" width="8" style="2" customWidth="1"/>
    <col min="14862" max="15104" width="9" style="2"/>
    <col min="15105" max="15106" width="2.85546875" style="2" customWidth="1"/>
    <col min="15107" max="15107" width="9" style="2"/>
    <col min="15108" max="15117" width="8" style="2" customWidth="1"/>
    <col min="15118" max="15360" width="9" style="2"/>
    <col min="15361" max="15362" width="2.85546875" style="2" customWidth="1"/>
    <col min="15363" max="15363" width="9" style="2"/>
    <col min="15364" max="15373" width="8" style="2" customWidth="1"/>
    <col min="15374" max="15616" width="9" style="2"/>
    <col min="15617" max="15618" width="2.85546875" style="2" customWidth="1"/>
    <col min="15619" max="15619" width="9" style="2"/>
    <col min="15620" max="15629" width="8" style="2" customWidth="1"/>
    <col min="15630" max="15872" width="9" style="2"/>
    <col min="15873" max="15874" width="2.85546875" style="2" customWidth="1"/>
    <col min="15875" max="15875" width="9" style="2"/>
    <col min="15876" max="15885" width="8" style="2" customWidth="1"/>
    <col min="15886" max="16128" width="9" style="2"/>
    <col min="16129" max="16130" width="2.85546875" style="2" customWidth="1"/>
    <col min="16131" max="16131" width="9" style="2"/>
    <col min="16132" max="16141" width="8" style="2" customWidth="1"/>
    <col min="16142" max="16384" width="9" style="2"/>
  </cols>
  <sheetData>
    <row r="1" spans="1:17" ht="15.75" x14ac:dyDescent="0.25">
      <c r="A1" s="11" t="s">
        <v>105</v>
      </c>
      <c r="Q1" s="13"/>
    </row>
    <row r="2" spans="1:17" x14ac:dyDescent="0.2">
      <c r="M2" s="14"/>
      <c r="Q2" s="13"/>
    </row>
    <row r="3" spans="1:17" s="3" customFormat="1" ht="15.75" x14ac:dyDescent="0.25">
      <c r="A3" s="11" t="s">
        <v>45</v>
      </c>
      <c r="B3" s="15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7" s="3" customFormat="1" x14ac:dyDescent="0.2">
      <c r="B4" s="13" t="s">
        <v>46</v>
      </c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7" s="3" customFormat="1" hidden="1" outlineLevel="1" x14ac:dyDescent="0.2">
      <c r="B5" s="15"/>
      <c r="C5" s="16"/>
      <c r="D5" s="6">
        <v>2005</v>
      </c>
      <c r="E5" s="6">
        <v>2010</v>
      </c>
      <c r="F5" s="6">
        <v>2015</v>
      </c>
      <c r="G5" s="6">
        <v>2020</v>
      </c>
      <c r="H5" s="6">
        <v>2025</v>
      </c>
      <c r="I5" s="6">
        <v>2030</v>
      </c>
      <c r="J5" s="6">
        <v>2035</v>
      </c>
      <c r="K5" s="6">
        <v>2040</v>
      </c>
      <c r="L5" s="6">
        <v>2045</v>
      </c>
      <c r="M5" s="6">
        <v>2050</v>
      </c>
    </row>
    <row r="6" spans="1:17" s="3" customFormat="1" hidden="1" outlineLevel="1" x14ac:dyDescent="0.2">
      <c r="B6" s="15"/>
      <c r="C6" s="3" t="s">
        <v>18</v>
      </c>
      <c r="D6" s="14">
        <v>61.321396</v>
      </c>
      <c r="E6" s="14">
        <v>60.268433999999992</v>
      </c>
      <c r="F6" s="17">
        <v>59.214866999999998</v>
      </c>
      <c r="G6" s="17">
        <v>62.77102099999999</v>
      </c>
      <c r="H6" s="14">
        <v>70.947876999999991</v>
      </c>
      <c r="I6" s="14">
        <v>76.385231000000019</v>
      </c>
      <c r="J6" s="14">
        <v>76.503391999999991</v>
      </c>
      <c r="K6" s="14">
        <v>76.528919000000002</v>
      </c>
      <c r="L6" s="14">
        <v>76.708178000000004</v>
      </c>
      <c r="M6" s="14">
        <v>76.650106000000008</v>
      </c>
      <c r="P6" s="10"/>
    </row>
    <row r="7" spans="1:17" s="3" customFormat="1" hidden="1" outlineLevel="1" x14ac:dyDescent="0.2">
      <c r="B7" s="15"/>
      <c r="C7" s="3" t="s">
        <v>22</v>
      </c>
      <c r="D7" s="14">
        <v>61.238468000000005</v>
      </c>
      <c r="E7" s="14">
        <v>60.153649999999999</v>
      </c>
      <c r="F7" s="17">
        <v>58.905863000000004</v>
      </c>
      <c r="G7" s="17">
        <v>61.237072999999995</v>
      </c>
      <c r="H7" s="14">
        <v>65.23277499999999</v>
      </c>
      <c r="I7" s="14">
        <v>68.290789000000004</v>
      </c>
      <c r="J7" s="14">
        <v>67.246734000000004</v>
      </c>
      <c r="K7" s="14">
        <v>66.303139999999985</v>
      </c>
      <c r="L7" s="14">
        <v>65.813046999999983</v>
      </c>
      <c r="M7" s="14">
        <v>65.988673000000006</v>
      </c>
      <c r="P7" s="10"/>
    </row>
    <row r="8" spans="1:17" s="3" customFormat="1" hidden="1" outlineLevel="1" x14ac:dyDescent="0.2">
      <c r="B8" s="15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7" s="3" customFormat="1" ht="15.75" collapsed="1" x14ac:dyDescent="0.25">
      <c r="A9" s="11" t="s">
        <v>48</v>
      </c>
      <c r="B9" s="15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7" s="3" customFormat="1" x14ac:dyDescent="0.2">
      <c r="B10" s="13" t="s">
        <v>49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7" s="3" customFormat="1" hidden="1" outlineLevel="1" x14ac:dyDescent="0.2">
      <c r="B11" s="15"/>
      <c r="D11" s="6">
        <v>2005</v>
      </c>
      <c r="E11" s="6">
        <v>2010</v>
      </c>
      <c r="F11" s="6">
        <v>2015</v>
      </c>
      <c r="G11" s="6">
        <v>2020</v>
      </c>
      <c r="H11" s="6">
        <v>2025</v>
      </c>
      <c r="I11" s="6">
        <v>2030</v>
      </c>
      <c r="J11" s="6">
        <v>2035</v>
      </c>
      <c r="K11" s="6">
        <v>2040</v>
      </c>
      <c r="L11" s="6">
        <v>2045</v>
      </c>
      <c r="M11" s="6">
        <v>2050</v>
      </c>
    </row>
    <row r="12" spans="1:17" s="3" customFormat="1" hidden="1" outlineLevel="1" x14ac:dyDescent="0.2">
      <c r="B12" s="15"/>
      <c r="C12" s="3" t="s">
        <v>18</v>
      </c>
      <c r="D12" s="14">
        <v>316.18168499999996</v>
      </c>
      <c r="E12" s="14">
        <v>337.273191</v>
      </c>
      <c r="F12" s="14">
        <v>400.76199700000001</v>
      </c>
      <c r="G12" s="14">
        <v>483.43201600000003</v>
      </c>
      <c r="H12" s="14">
        <v>694.19802600000003</v>
      </c>
      <c r="I12" s="14">
        <v>796.11968400000001</v>
      </c>
      <c r="J12" s="14">
        <v>817.72389700000008</v>
      </c>
      <c r="K12" s="14">
        <v>833.19216899999992</v>
      </c>
      <c r="L12" s="14">
        <v>843.38851999999997</v>
      </c>
      <c r="M12" s="14">
        <v>852.70578100000012</v>
      </c>
    </row>
    <row r="13" spans="1:17" s="3" customFormat="1" hidden="1" outlineLevel="1" x14ac:dyDescent="0.2">
      <c r="B13" s="15"/>
      <c r="C13" s="3" t="s">
        <v>22</v>
      </c>
      <c r="D13" s="14">
        <v>314.22706599999998</v>
      </c>
      <c r="E13" s="14">
        <v>334.47844499999997</v>
      </c>
      <c r="F13" s="14">
        <v>394.28452800000002</v>
      </c>
      <c r="G13" s="14">
        <v>461.16359799999998</v>
      </c>
      <c r="H13" s="14">
        <v>585.51851399999998</v>
      </c>
      <c r="I13" s="14">
        <v>651.11714600000005</v>
      </c>
      <c r="J13" s="14">
        <v>648.15748799999994</v>
      </c>
      <c r="K13" s="14">
        <v>644.43465400000002</v>
      </c>
      <c r="L13" s="14">
        <v>644.46881799999983</v>
      </c>
      <c r="M13" s="14">
        <v>653.94219700000008</v>
      </c>
    </row>
    <row r="14" spans="1:17" s="3" customFormat="1" hidden="1" outlineLevel="1" x14ac:dyDescent="0.2">
      <c r="B14" s="15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7" s="3" customFormat="1" collapsed="1" x14ac:dyDescent="0.2">
      <c r="B15" s="13" t="s">
        <v>50</v>
      </c>
      <c r="C15" s="1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7" s="3" customFormat="1" hidden="1" outlineLevel="1" x14ac:dyDescent="0.2">
      <c r="B16" s="15"/>
      <c r="D16" s="6">
        <v>2005</v>
      </c>
      <c r="E16" s="6">
        <v>2010</v>
      </c>
      <c r="F16" s="6">
        <v>2015</v>
      </c>
      <c r="G16" s="6">
        <v>2020</v>
      </c>
      <c r="H16" s="6">
        <v>2025</v>
      </c>
      <c r="I16" s="6">
        <v>2030</v>
      </c>
      <c r="J16" s="6">
        <v>2035</v>
      </c>
      <c r="K16" s="6">
        <v>2040</v>
      </c>
      <c r="L16" s="6">
        <v>2045</v>
      </c>
      <c r="M16" s="6">
        <v>2050</v>
      </c>
    </row>
    <row r="17" spans="2:13" s="3" customFormat="1" hidden="1" outlineLevel="1" x14ac:dyDescent="0.2">
      <c r="B17" s="15"/>
      <c r="C17" s="3" t="s">
        <v>18</v>
      </c>
      <c r="D17" s="14">
        <v>12.908569999999999</v>
      </c>
      <c r="E17" s="14">
        <v>13.302941000000002</v>
      </c>
      <c r="F17" s="14">
        <v>8.1188119999999984</v>
      </c>
      <c r="G17" s="14">
        <v>7.2044329999999999</v>
      </c>
      <c r="H17" s="14">
        <v>9.2735719999999997</v>
      </c>
      <c r="I17" s="14">
        <v>10.492838000000001</v>
      </c>
      <c r="J17" s="14">
        <v>12.017561000000001</v>
      </c>
      <c r="K17" s="14">
        <v>14.458224</v>
      </c>
      <c r="L17" s="14">
        <v>17.819853000000002</v>
      </c>
      <c r="M17" s="14">
        <v>22.189965000000001</v>
      </c>
    </row>
    <row r="18" spans="2:13" s="3" customFormat="1" hidden="1" outlineLevel="1" x14ac:dyDescent="0.2">
      <c r="B18" s="15"/>
      <c r="C18" s="3" t="s">
        <v>22</v>
      </c>
      <c r="D18" s="14">
        <v>12.909862</v>
      </c>
      <c r="E18" s="14">
        <v>13.310633000000001</v>
      </c>
      <c r="F18" s="14">
        <v>7.7856310000000004</v>
      </c>
      <c r="G18" s="14">
        <v>5.9217250000000003</v>
      </c>
      <c r="H18" s="14">
        <v>7.5311390000000005</v>
      </c>
      <c r="I18" s="14">
        <v>8.6873480000000001</v>
      </c>
      <c r="J18" s="14">
        <v>10.333116</v>
      </c>
      <c r="K18" s="14">
        <v>13.120783000000001</v>
      </c>
      <c r="L18" s="14">
        <v>16.688685999999997</v>
      </c>
      <c r="M18" s="14">
        <v>21.203206000000005</v>
      </c>
    </row>
    <row r="19" spans="2:13" s="3" customFormat="1" hidden="1" outlineLevel="1" x14ac:dyDescent="0.2">
      <c r="B19" s="15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2:13" s="3" customFormat="1" collapsed="1" x14ac:dyDescent="0.2">
      <c r="B20" s="13" t="s">
        <v>51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2:13" s="3" customFormat="1" hidden="1" outlineLevel="1" x14ac:dyDescent="0.2">
      <c r="B21" s="15"/>
      <c r="D21" s="6">
        <v>2005</v>
      </c>
      <c r="E21" s="6">
        <v>2010</v>
      </c>
      <c r="F21" s="6">
        <v>2015</v>
      </c>
      <c r="G21" s="6">
        <v>2020</v>
      </c>
      <c r="H21" s="6">
        <v>2025</v>
      </c>
      <c r="I21" s="6">
        <v>2030</v>
      </c>
      <c r="J21" s="6">
        <v>2035</v>
      </c>
      <c r="K21" s="6">
        <v>2040</v>
      </c>
      <c r="L21" s="6">
        <v>2045</v>
      </c>
      <c r="M21" s="6">
        <v>2050</v>
      </c>
    </row>
    <row r="22" spans="2:13" s="3" customFormat="1" hidden="1" outlineLevel="1" x14ac:dyDescent="0.2">
      <c r="B22" s="15"/>
      <c r="C22" s="3" t="s">
        <v>18</v>
      </c>
      <c r="D22" s="14">
        <v>406.16612399999997</v>
      </c>
      <c r="E22" s="14">
        <v>377.09832399999993</v>
      </c>
      <c r="F22" s="14">
        <v>342.35774600000008</v>
      </c>
      <c r="G22" s="14">
        <v>336.47462400000018</v>
      </c>
      <c r="H22" s="14">
        <v>300.73874399999994</v>
      </c>
      <c r="I22" s="14">
        <v>293.20168100000001</v>
      </c>
      <c r="J22" s="14">
        <v>285.20705099999998</v>
      </c>
      <c r="K22" s="14">
        <v>276.55276099999998</v>
      </c>
      <c r="L22" s="14">
        <v>268.21134000000001</v>
      </c>
      <c r="M22" s="14">
        <v>253.50860199999997</v>
      </c>
    </row>
    <row r="23" spans="2:13" s="3" customFormat="1" hidden="1" outlineLevel="1" x14ac:dyDescent="0.2">
      <c r="B23" s="15"/>
      <c r="C23" s="3" t="s">
        <v>22</v>
      </c>
      <c r="D23" s="14">
        <v>406.37361699999997</v>
      </c>
      <c r="E23" s="14">
        <v>377.42591099999999</v>
      </c>
      <c r="F23" s="14">
        <v>342.93509200000011</v>
      </c>
      <c r="G23" s="14">
        <v>336.87569999999994</v>
      </c>
      <c r="H23" s="14">
        <v>284.31072600000005</v>
      </c>
      <c r="I23" s="14">
        <v>269.68142600000004</v>
      </c>
      <c r="J23" s="14">
        <v>261.179371</v>
      </c>
      <c r="K23" s="14">
        <v>251.64629500000004</v>
      </c>
      <c r="L23" s="14">
        <v>242.48807300000001</v>
      </c>
      <c r="M23" s="14">
        <v>234.08909600000004</v>
      </c>
    </row>
    <row r="24" spans="2:13" s="3" customFormat="1" hidden="1" outlineLevel="1" x14ac:dyDescent="0.2">
      <c r="B24" s="15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2:13" s="3" customFormat="1" collapsed="1" x14ac:dyDescent="0.2">
      <c r="B25" s="13" t="s">
        <v>52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2:13" s="3" customFormat="1" hidden="1" outlineLevel="1" x14ac:dyDescent="0.2">
      <c r="B26" s="15"/>
      <c r="D26" s="6">
        <v>2005</v>
      </c>
      <c r="E26" s="6">
        <v>2010</v>
      </c>
      <c r="F26" s="6">
        <v>2015</v>
      </c>
      <c r="G26" s="6">
        <v>2020</v>
      </c>
      <c r="H26" s="6">
        <v>2025</v>
      </c>
      <c r="I26" s="6">
        <v>2030</v>
      </c>
      <c r="J26" s="6">
        <v>2035</v>
      </c>
      <c r="K26" s="6">
        <v>2040</v>
      </c>
      <c r="L26" s="6">
        <v>2045</v>
      </c>
      <c r="M26" s="6">
        <v>2050</v>
      </c>
    </row>
    <row r="27" spans="2:13" s="3" customFormat="1" hidden="1" outlineLevel="1" x14ac:dyDescent="0.2">
      <c r="B27" s="15"/>
      <c r="C27" s="3" t="s">
        <v>18</v>
      </c>
      <c r="D27" s="14">
        <v>214.575582</v>
      </c>
      <c r="E27" s="14">
        <v>216.56144899999998</v>
      </c>
      <c r="F27" s="14">
        <v>217.32351199999999</v>
      </c>
      <c r="G27" s="14">
        <v>245.53249199999999</v>
      </c>
      <c r="H27" s="14">
        <v>275.53040199999998</v>
      </c>
      <c r="I27" s="14">
        <v>295.578642</v>
      </c>
      <c r="J27" s="14">
        <v>312.64720199999999</v>
      </c>
      <c r="K27" s="14">
        <v>334.94037200000002</v>
      </c>
      <c r="L27" s="14">
        <v>362.58945600000004</v>
      </c>
      <c r="M27" s="14">
        <v>401.39371899999986</v>
      </c>
    </row>
    <row r="28" spans="2:13" s="3" customFormat="1" hidden="1" outlineLevel="1" x14ac:dyDescent="0.2">
      <c r="B28" s="15"/>
      <c r="C28" s="3" t="s">
        <v>22</v>
      </c>
      <c r="D28" s="14">
        <v>213.957367</v>
      </c>
      <c r="E28" s="14">
        <v>215.325918</v>
      </c>
      <c r="F28" s="14">
        <v>215.65307500000003</v>
      </c>
      <c r="G28" s="14">
        <v>243.87400200000005</v>
      </c>
      <c r="H28" s="14">
        <v>281.07942600000001</v>
      </c>
      <c r="I28" s="14">
        <v>305.046761</v>
      </c>
      <c r="J28" s="14">
        <v>323.97975200000013</v>
      </c>
      <c r="K28" s="14">
        <v>347.65920700000009</v>
      </c>
      <c r="L28" s="14">
        <v>375.966295</v>
      </c>
      <c r="M28" s="14">
        <v>411.15114500000004</v>
      </c>
    </row>
    <row r="29" spans="2:13" s="3" customFormat="1" hidden="1" outlineLevel="1" x14ac:dyDescent="0.2">
      <c r="B29" s="15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2:13" s="3" customFormat="1" collapsed="1" x14ac:dyDescent="0.2">
      <c r="B30" s="13" t="s">
        <v>53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2:13" s="3" customFormat="1" hidden="1" outlineLevel="1" x14ac:dyDescent="0.2">
      <c r="B31" s="15"/>
      <c r="D31" s="6">
        <v>2005</v>
      </c>
      <c r="E31" s="6">
        <v>2010</v>
      </c>
      <c r="F31" s="6">
        <v>2015</v>
      </c>
      <c r="G31" s="6">
        <v>2020</v>
      </c>
      <c r="H31" s="6">
        <v>2025</v>
      </c>
      <c r="I31" s="6">
        <v>2030</v>
      </c>
      <c r="J31" s="6">
        <v>2035</v>
      </c>
      <c r="K31" s="6">
        <v>2040</v>
      </c>
      <c r="L31" s="6">
        <v>2045</v>
      </c>
      <c r="M31" s="6">
        <v>2050</v>
      </c>
    </row>
    <row r="32" spans="2:13" s="3" customFormat="1" hidden="1" outlineLevel="1" x14ac:dyDescent="0.2">
      <c r="B32" s="15"/>
      <c r="C32" s="3" t="s">
        <v>18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2:13" s="3" customFormat="1" hidden="1" outlineLevel="1" x14ac:dyDescent="0.2">
      <c r="B33" s="15"/>
      <c r="C33" s="3" t="s">
        <v>22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</row>
    <row r="34" spans="2:13" s="3" customFormat="1" hidden="1" outlineLevel="1" x14ac:dyDescent="0.2">
      <c r="B34" s="15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2:13" s="3" customFormat="1" collapsed="1" x14ac:dyDescent="0.2">
      <c r="B35" s="13" t="s">
        <v>41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2:13" s="3" customFormat="1" hidden="1" outlineLevel="1" x14ac:dyDescent="0.2">
      <c r="B36" s="15"/>
      <c r="D36" s="6">
        <v>2005</v>
      </c>
      <c r="E36" s="6">
        <v>2010</v>
      </c>
      <c r="F36" s="6">
        <v>2015</v>
      </c>
      <c r="G36" s="6">
        <v>2020</v>
      </c>
      <c r="H36" s="6">
        <v>2025</v>
      </c>
      <c r="I36" s="6">
        <v>2030</v>
      </c>
      <c r="J36" s="6">
        <v>2035</v>
      </c>
      <c r="K36" s="6">
        <v>2040</v>
      </c>
      <c r="L36" s="6">
        <v>2045</v>
      </c>
      <c r="M36" s="6">
        <v>2050</v>
      </c>
    </row>
    <row r="37" spans="2:13" s="3" customFormat="1" hidden="1" outlineLevel="1" x14ac:dyDescent="0.2">
      <c r="B37" s="15"/>
      <c r="C37" s="3" t="s">
        <v>18</v>
      </c>
      <c r="D37" s="14">
        <v>3.7160000000000001E-3</v>
      </c>
      <c r="E37" s="14">
        <v>1.280151</v>
      </c>
      <c r="F37" s="14">
        <v>4.7150999999999996</v>
      </c>
      <c r="G37" s="14">
        <v>7.4683489999999999</v>
      </c>
      <c r="H37" s="14">
        <v>6.061706</v>
      </c>
      <c r="I37" s="14">
        <v>5.5156710000000002</v>
      </c>
      <c r="J37" s="14">
        <v>5.5304549999999999</v>
      </c>
      <c r="K37" s="14">
        <v>5.5782189999999998</v>
      </c>
      <c r="L37" s="14">
        <v>5.4405710000000003</v>
      </c>
      <c r="M37" s="14">
        <v>4.3839930000000003</v>
      </c>
    </row>
    <row r="38" spans="2:13" s="3" customFormat="1" hidden="1" outlineLevel="1" x14ac:dyDescent="0.2">
      <c r="B38" s="15"/>
      <c r="C38" s="3" t="s">
        <v>22</v>
      </c>
      <c r="D38" s="14">
        <v>3.715E-3</v>
      </c>
      <c r="E38" s="14">
        <v>1.2801499999999999</v>
      </c>
      <c r="F38" s="14">
        <v>4.7150309999999998</v>
      </c>
      <c r="G38" s="14">
        <v>7.4682899999999997</v>
      </c>
      <c r="H38" s="14">
        <v>7.8442400000000001</v>
      </c>
      <c r="I38" s="14">
        <v>10.201079999999999</v>
      </c>
      <c r="J38" s="14">
        <v>13.869595</v>
      </c>
      <c r="K38" s="14">
        <v>13.332902000000001</v>
      </c>
      <c r="L38" s="14">
        <v>12.562125999999999</v>
      </c>
      <c r="M38" s="14">
        <v>12.111072999999999</v>
      </c>
    </row>
    <row r="39" spans="2:13" s="3" customFormat="1" hidden="1" outlineLevel="1" collapsed="1" x14ac:dyDescent="0.2">
      <c r="B39" s="15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2:13" s="3" customFormat="1" collapsed="1" x14ac:dyDescent="0.2">
      <c r="B40" s="13" t="s">
        <v>42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2:13" s="3" customFormat="1" hidden="1" outlineLevel="1" x14ac:dyDescent="0.2">
      <c r="B41" s="15"/>
      <c r="D41" s="6">
        <v>2005</v>
      </c>
      <c r="E41" s="6">
        <v>2010</v>
      </c>
      <c r="F41" s="6">
        <v>2015</v>
      </c>
      <c r="G41" s="6">
        <v>2020</v>
      </c>
      <c r="H41" s="6">
        <v>2025</v>
      </c>
      <c r="I41" s="6">
        <v>2030</v>
      </c>
      <c r="J41" s="6">
        <v>2035</v>
      </c>
      <c r="K41" s="6">
        <v>2040</v>
      </c>
      <c r="L41" s="6">
        <v>2045</v>
      </c>
      <c r="M41" s="6">
        <v>2050</v>
      </c>
    </row>
    <row r="42" spans="2:13" s="3" customFormat="1" hidden="1" outlineLevel="1" x14ac:dyDescent="0.2">
      <c r="B42" s="15"/>
      <c r="C42" s="3" t="s">
        <v>18</v>
      </c>
      <c r="D42" s="14">
        <v>1.0927640000000001</v>
      </c>
      <c r="E42" s="14">
        <v>2.2437119999999999</v>
      </c>
      <c r="F42" s="14">
        <v>12.270838000000001</v>
      </c>
      <c r="G42" s="14">
        <v>23.291751999999999</v>
      </c>
      <c r="H42" s="14">
        <v>36.372590000000002</v>
      </c>
      <c r="I42" s="14">
        <v>36.440232999999999</v>
      </c>
      <c r="J42" s="14">
        <v>35.391191999999997</v>
      </c>
      <c r="K42" s="14">
        <v>33.748756</v>
      </c>
      <c r="L42" s="14">
        <v>33.132111999999999</v>
      </c>
      <c r="M42" s="14">
        <v>32.017406999999999</v>
      </c>
    </row>
    <row r="43" spans="2:13" s="3" customFormat="1" hidden="1" outlineLevel="1" x14ac:dyDescent="0.2">
      <c r="B43" s="15"/>
      <c r="C43" s="3" t="s">
        <v>22</v>
      </c>
      <c r="D43" s="14">
        <v>1.09334</v>
      </c>
      <c r="E43" s="14">
        <v>2.2459699999999998</v>
      </c>
      <c r="F43" s="14">
        <v>12.284942999999998</v>
      </c>
      <c r="G43" s="14">
        <v>23.320643000000004</v>
      </c>
      <c r="H43" s="14">
        <v>48.699086999999999</v>
      </c>
      <c r="I43" s="14">
        <v>47.453021</v>
      </c>
      <c r="J43" s="14">
        <v>41.636072999999996</v>
      </c>
      <c r="K43" s="14">
        <v>38.479286999999992</v>
      </c>
      <c r="L43" s="14">
        <v>36.757460999999992</v>
      </c>
      <c r="M43" s="14">
        <v>34.361716999999992</v>
      </c>
    </row>
    <row r="44" spans="2:13" s="3" customFormat="1" hidden="1" outlineLevel="1" x14ac:dyDescent="0.2">
      <c r="B44" s="15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2:13" s="3" customFormat="1" collapsed="1" x14ac:dyDescent="0.2">
      <c r="B45" s="13" t="s">
        <v>43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2:13" s="3" customFormat="1" hidden="1" outlineLevel="1" x14ac:dyDescent="0.2">
      <c r="B46" s="15"/>
      <c r="D46" s="6">
        <v>2005</v>
      </c>
      <c r="E46" s="6">
        <v>2010</v>
      </c>
      <c r="F46" s="6">
        <v>2015</v>
      </c>
      <c r="G46" s="6">
        <v>2020</v>
      </c>
      <c r="H46" s="6">
        <v>2025</v>
      </c>
      <c r="I46" s="6">
        <v>2030</v>
      </c>
      <c r="J46" s="6">
        <v>2035</v>
      </c>
      <c r="K46" s="6">
        <v>2040</v>
      </c>
      <c r="L46" s="6">
        <v>2045</v>
      </c>
      <c r="M46" s="6">
        <v>2050</v>
      </c>
    </row>
    <row r="47" spans="2:13" s="3" customFormat="1" hidden="1" outlineLevel="1" x14ac:dyDescent="0.2">
      <c r="B47" s="15"/>
      <c r="C47" s="3" t="s">
        <v>18</v>
      </c>
      <c r="D47" s="14">
        <v>434.345732</v>
      </c>
      <c r="E47" s="14">
        <v>409.06744400000002</v>
      </c>
      <c r="F47" s="14">
        <v>393.31508700000006</v>
      </c>
      <c r="G47" s="14">
        <v>461.70899400000002</v>
      </c>
      <c r="H47" s="14">
        <v>498.17999400000002</v>
      </c>
      <c r="I47" s="14">
        <v>575.74140899999998</v>
      </c>
      <c r="J47" s="14">
        <v>663.92115000000001</v>
      </c>
      <c r="K47" s="14">
        <v>797.46081800000002</v>
      </c>
      <c r="L47" s="14">
        <v>999.30334400000004</v>
      </c>
      <c r="M47" s="14">
        <v>1329.409183</v>
      </c>
    </row>
    <row r="48" spans="2:13" s="3" customFormat="1" hidden="1" outlineLevel="1" x14ac:dyDescent="0.2">
      <c r="B48" s="15"/>
      <c r="C48" s="3" t="s">
        <v>22</v>
      </c>
      <c r="D48" s="14">
        <v>434.72367200000002</v>
      </c>
      <c r="E48" s="14">
        <v>409.26309700000002</v>
      </c>
      <c r="F48" s="14">
        <v>394.90686599999998</v>
      </c>
      <c r="G48" s="14">
        <v>468.609826</v>
      </c>
      <c r="H48" s="14">
        <v>543.19346300000007</v>
      </c>
      <c r="I48" s="14">
        <v>659.75470399999995</v>
      </c>
      <c r="J48" s="14">
        <v>770.31912799999998</v>
      </c>
      <c r="K48" s="14">
        <v>919.24610299999995</v>
      </c>
      <c r="L48" s="14">
        <v>1125.795269</v>
      </c>
      <c r="M48" s="14">
        <v>1444.141619</v>
      </c>
    </row>
    <row r="49" spans="2:13" s="3" customFormat="1" hidden="1" outlineLevel="1" x14ac:dyDescent="0.2">
      <c r="B49" s="15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2:13" s="3" customFormat="1" collapsed="1" x14ac:dyDescent="0.2">
      <c r="B50" s="13" t="s">
        <v>38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2:13" s="3" customFormat="1" hidden="1" outlineLevel="1" x14ac:dyDescent="0.2">
      <c r="B51" s="15"/>
      <c r="D51" s="6">
        <v>2005</v>
      </c>
      <c r="E51" s="6">
        <v>2010</v>
      </c>
      <c r="F51" s="6">
        <v>2015</v>
      </c>
      <c r="G51" s="6">
        <v>2020</v>
      </c>
      <c r="H51" s="6">
        <v>2025</v>
      </c>
      <c r="I51" s="6">
        <v>2030</v>
      </c>
      <c r="J51" s="6">
        <v>2035</v>
      </c>
      <c r="K51" s="6">
        <v>2040</v>
      </c>
      <c r="L51" s="6">
        <v>2045</v>
      </c>
      <c r="M51" s="6">
        <v>2050</v>
      </c>
    </row>
    <row r="52" spans="2:13" s="3" customFormat="1" hidden="1" outlineLevel="1" x14ac:dyDescent="0.2">
      <c r="B52" s="15"/>
      <c r="C52" s="3" t="s">
        <v>18</v>
      </c>
      <c r="D52" s="14">
        <v>2E-19</v>
      </c>
      <c r="E52" s="14">
        <v>2E-19</v>
      </c>
      <c r="F52" s="14">
        <v>3.9999999999999999E-19</v>
      </c>
      <c r="G52" s="14">
        <v>1.2855999999999999E-2</v>
      </c>
      <c r="H52" s="14">
        <v>9.6734000000000001E-2</v>
      </c>
      <c r="I52" s="14">
        <v>0.16839300000000001</v>
      </c>
      <c r="J52" s="14">
        <v>0.30458099999999999</v>
      </c>
      <c r="K52" s="14">
        <v>0.54247500000000004</v>
      </c>
      <c r="L52" s="14">
        <v>0.97252099999999997</v>
      </c>
      <c r="M52" s="14">
        <v>1.6257980000000001</v>
      </c>
    </row>
    <row r="53" spans="2:13" s="3" customFormat="1" hidden="1" outlineLevel="1" x14ac:dyDescent="0.2">
      <c r="B53" s="15"/>
      <c r="C53" s="3" t="s">
        <v>22</v>
      </c>
      <c r="D53" s="14">
        <v>2E-19</v>
      </c>
      <c r="E53" s="14">
        <v>2E-19</v>
      </c>
      <c r="F53" s="14">
        <v>3.9999999999999999E-19</v>
      </c>
      <c r="G53" s="14">
        <v>1.3382E-2</v>
      </c>
      <c r="H53" s="14">
        <v>0.111578</v>
      </c>
      <c r="I53" s="14">
        <v>0.19465399999999999</v>
      </c>
      <c r="J53" s="14">
        <v>0.34080100000000002</v>
      </c>
      <c r="K53" s="14">
        <v>0.59471600000000002</v>
      </c>
      <c r="L53" s="14">
        <v>1.062824</v>
      </c>
      <c r="M53" s="14">
        <v>1.865237</v>
      </c>
    </row>
    <row r="54" spans="2:13" s="3" customFormat="1" hidden="1" outlineLevel="1" x14ac:dyDescent="0.2">
      <c r="B54" s="15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2:13" s="3" customFormat="1" collapsed="1" x14ac:dyDescent="0.2">
      <c r="B55" s="13" t="s">
        <v>44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2:13" s="3" customFormat="1" hidden="1" outlineLevel="1" x14ac:dyDescent="0.2">
      <c r="B56" s="15"/>
      <c r="D56" s="6">
        <v>2005</v>
      </c>
      <c r="E56" s="6">
        <v>2010</v>
      </c>
      <c r="F56" s="6">
        <v>2015</v>
      </c>
      <c r="G56" s="6">
        <v>2020</v>
      </c>
      <c r="H56" s="6">
        <v>2025</v>
      </c>
      <c r="I56" s="6">
        <v>2030</v>
      </c>
      <c r="J56" s="6">
        <v>2035</v>
      </c>
      <c r="K56" s="6">
        <v>2040</v>
      </c>
      <c r="L56" s="6">
        <v>2045</v>
      </c>
      <c r="M56" s="6">
        <v>2050</v>
      </c>
    </row>
    <row r="57" spans="2:13" s="3" customFormat="1" hidden="1" outlineLevel="1" x14ac:dyDescent="0.2">
      <c r="B57" s="15"/>
      <c r="C57" s="3" t="s">
        <v>18</v>
      </c>
      <c r="D57" s="14">
        <v>15.812457</v>
      </c>
      <c r="E57" s="14">
        <v>15.887744</v>
      </c>
      <c r="F57" s="14">
        <v>17.178570999999998</v>
      </c>
      <c r="G57" s="14">
        <v>14.502132</v>
      </c>
      <c r="H57" s="14">
        <v>13.959508</v>
      </c>
      <c r="I57" s="14">
        <v>13.737632</v>
      </c>
      <c r="J57" s="14">
        <v>13.785904</v>
      </c>
      <c r="K57" s="14">
        <v>14.049580000000001</v>
      </c>
      <c r="L57" s="14">
        <v>14.450252000000001</v>
      </c>
      <c r="M57" s="14">
        <v>14.923308</v>
      </c>
    </row>
    <row r="58" spans="2:13" s="3" customFormat="1" hidden="1" outlineLevel="1" x14ac:dyDescent="0.2">
      <c r="B58" s="15"/>
      <c r="C58" s="3" t="s">
        <v>22</v>
      </c>
      <c r="D58" s="14">
        <v>15.812457</v>
      </c>
      <c r="E58" s="14">
        <v>15.887744</v>
      </c>
      <c r="F58" s="14">
        <v>17.178570999999998</v>
      </c>
      <c r="G58" s="14">
        <v>14.102031</v>
      </c>
      <c r="H58" s="14">
        <v>11.820596</v>
      </c>
      <c r="I58" s="14">
        <v>9.1213250000000006</v>
      </c>
      <c r="J58" s="14">
        <v>7.3018919999999996</v>
      </c>
      <c r="K58" s="14">
        <v>6.1185039999999997</v>
      </c>
      <c r="L58" s="14">
        <v>5.3696140000000003</v>
      </c>
      <c r="M58" s="14">
        <v>4.8988110000000002</v>
      </c>
    </row>
    <row r="59" spans="2:13" s="3" customFormat="1" collapsed="1" x14ac:dyDescent="0.2">
      <c r="B59" s="15"/>
      <c r="D59" s="14"/>
      <c r="E59" s="14"/>
      <c r="F59" s="14"/>
      <c r="G59" s="14"/>
      <c r="H59" s="14"/>
      <c r="I59" s="14"/>
      <c r="J59" s="14"/>
      <c r="K59" s="14"/>
      <c r="L59" s="14"/>
      <c r="M59" s="14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8"/>
  <sheetViews>
    <sheetView topLeftCell="A43" workbookViewId="0">
      <selection activeCell="D359" sqref="D359:M359"/>
    </sheetView>
  </sheetViews>
  <sheetFormatPr defaultRowHeight="12.75" customHeight="1" outlineLevelRow="1" x14ac:dyDescent="0.2"/>
  <cols>
    <col min="1" max="1" width="2.85546875" style="21" customWidth="1"/>
    <col min="2" max="2" width="2.85546875" style="13" customWidth="1"/>
    <col min="3" max="3" width="41" style="19" bestFit="1" customWidth="1"/>
    <col min="4" max="13" width="7.85546875" style="20" customWidth="1"/>
    <col min="14" max="20" width="9" style="20"/>
    <col min="21" max="256" width="9" style="23"/>
    <col min="257" max="258" width="2.85546875" style="23" customWidth="1"/>
    <col min="259" max="269" width="7.85546875" style="23" customWidth="1"/>
    <col min="270" max="512" width="9" style="23"/>
    <col min="513" max="514" width="2.85546875" style="23" customWidth="1"/>
    <col min="515" max="525" width="7.85546875" style="23" customWidth="1"/>
    <col min="526" max="768" width="9" style="23"/>
    <col min="769" max="770" width="2.85546875" style="23" customWidth="1"/>
    <col min="771" max="781" width="7.85546875" style="23" customWidth="1"/>
    <col min="782" max="1024" width="9" style="23"/>
    <col min="1025" max="1026" width="2.85546875" style="23" customWidth="1"/>
    <col min="1027" max="1037" width="7.85546875" style="23" customWidth="1"/>
    <col min="1038" max="1280" width="9" style="23"/>
    <col min="1281" max="1282" width="2.85546875" style="23" customWidth="1"/>
    <col min="1283" max="1293" width="7.85546875" style="23" customWidth="1"/>
    <col min="1294" max="1536" width="9" style="23"/>
    <col min="1537" max="1538" width="2.85546875" style="23" customWidth="1"/>
    <col min="1539" max="1549" width="7.85546875" style="23" customWidth="1"/>
    <col min="1550" max="1792" width="9" style="23"/>
    <col min="1793" max="1794" width="2.85546875" style="23" customWidth="1"/>
    <col min="1795" max="1805" width="7.85546875" style="23" customWidth="1"/>
    <col min="1806" max="2048" width="9" style="23"/>
    <col min="2049" max="2050" width="2.85546875" style="23" customWidth="1"/>
    <col min="2051" max="2061" width="7.85546875" style="23" customWidth="1"/>
    <col min="2062" max="2304" width="9" style="23"/>
    <col min="2305" max="2306" width="2.85546875" style="23" customWidth="1"/>
    <col min="2307" max="2317" width="7.85546875" style="23" customWidth="1"/>
    <col min="2318" max="2560" width="9" style="23"/>
    <col min="2561" max="2562" width="2.85546875" style="23" customWidth="1"/>
    <col min="2563" max="2573" width="7.85546875" style="23" customWidth="1"/>
    <col min="2574" max="2816" width="9" style="23"/>
    <col min="2817" max="2818" width="2.85546875" style="23" customWidth="1"/>
    <col min="2819" max="2829" width="7.85546875" style="23" customWidth="1"/>
    <col min="2830" max="3072" width="9" style="23"/>
    <col min="3073" max="3074" width="2.85546875" style="23" customWidth="1"/>
    <col min="3075" max="3085" width="7.85546875" style="23" customWidth="1"/>
    <col min="3086" max="3328" width="9" style="23"/>
    <col min="3329" max="3330" width="2.85546875" style="23" customWidth="1"/>
    <col min="3331" max="3341" width="7.85546875" style="23" customWidth="1"/>
    <col min="3342" max="3584" width="9" style="23"/>
    <col min="3585" max="3586" width="2.85546875" style="23" customWidth="1"/>
    <col min="3587" max="3597" width="7.85546875" style="23" customWidth="1"/>
    <col min="3598" max="3840" width="9" style="23"/>
    <col min="3841" max="3842" width="2.85546875" style="23" customWidth="1"/>
    <col min="3843" max="3853" width="7.85546875" style="23" customWidth="1"/>
    <col min="3854" max="4096" width="9" style="23"/>
    <col min="4097" max="4098" width="2.85546875" style="23" customWidth="1"/>
    <col min="4099" max="4109" width="7.85546875" style="23" customWidth="1"/>
    <col min="4110" max="4352" width="9" style="23"/>
    <col min="4353" max="4354" width="2.85546875" style="23" customWidth="1"/>
    <col min="4355" max="4365" width="7.85546875" style="23" customWidth="1"/>
    <col min="4366" max="4608" width="9" style="23"/>
    <col min="4609" max="4610" width="2.85546875" style="23" customWidth="1"/>
    <col min="4611" max="4621" width="7.85546875" style="23" customWidth="1"/>
    <col min="4622" max="4864" width="9" style="23"/>
    <col min="4865" max="4866" width="2.85546875" style="23" customWidth="1"/>
    <col min="4867" max="4877" width="7.85546875" style="23" customWidth="1"/>
    <col min="4878" max="5120" width="9" style="23"/>
    <col min="5121" max="5122" width="2.85546875" style="23" customWidth="1"/>
    <col min="5123" max="5133" width="7.85546875" style="23" customWidth="1"/>
    <col min="5134" max="5376" width="9" style="23"/>
    <col min="5377" max="5378" width="2.85546875" style="23" customWidth="1"/>
    <col min="5379" max="5389" width="7.85546875" style="23" customWidth="1"/>
    <col min="5390" max="5632" width="9" style="23"/>
    <col min="5633" max="5634" width="2.85546875" style="23" customWidth="1"/>
    <col min="5635" max="5645" width="7.85546875" style="23" customWidth="1"/>
    <col min="5646" max="5888" width="9" style="23"/>
    <col min="5889" max="5890" width="2.85546875" style="23" customWidth="1"/>
    <col min="5891" max="5901" width="7.85546875" style="23" customWidth="1"/>
    <col min="5902" max="6144" width="9" style="23"/>
    <col min="6145" max="6146" width="2.85546875" style="23" customWidth="1"/>
    <col min="6147" max="6157" width="7.85546875" style="23" customWidth="1"/>
    <col min="6158" max="6400" width="9" style="23"/>
    <col min="6401" max="6402" width="2.85546875" style="23" customWidth="1"/>
    <col min="6403" max="6413" width="7.85546875" style="23" customWidth="1"/>
    <col min="6414" max="6656" width="9" style="23"/>
    <col min="6657" max="6658" width="2.85546875" style="23" customWidth="1"/>
    <col min="6659" max="6669" width="7.85546875" style="23" customWidth="1"/>
    <col min="6670" max="6912" width="9" style="23"/>
    <col min="6913" max="6914" width="2.85546875" style="23" customWidth="1"/>
    <col min="6915" max="6925" width="7.85546875" style="23" customWidth="1"/>
    <col min="6926" max="7168" width="9" style="23"/>
    <col min="7169" max="7170" width="2.85546875" style="23" customWidth="1"/>
    <col min="7171" max="7181" width="7.85546875" style="23" customWidth="1"/>
    <col min="7182" max="7424" width="9" style="23"/>
    <col min="7425" max="7426" width="2.85546875" style="23" customWidth="1"/>
    <col min="7427" max="7437" width="7.85546875" style="23" customWidth="1"/>
    <col min="7438" max="7680" width="9" style="23"/>
    <col min="7681" max="7682" width="2.85546875" style="23" customWidth="1"/>
    <col min="7683" max="7693" width="7.85546875" style="23" customWidth="1"/>
    <col min="7694" max="7936" width="9" style="23"/>
    <col min="7937" max="7938" width="2.85546875" style="23" customWidth="1"/>
    <col min="7939" max="7949" width="7.85546875" style="23" customWidth="1"/>
    <col min="7950" max="8192" width="9" style="23"/>
    <col min="8193" max="8194" width="2.85546875" style="23" customWidth="1"/>
    <col min="8195" max="8205" width="7.85546875" style="23" customWidth="1"/>
    <col min="8206" max="8448" width="9" style="23"/>
    <col min="8449" max="8450" width="2.85546875" style="23" customWidth="1"/>
    <col min="8451" max="8461" width="7.85546875" style="23" customWidth="1"/>
    <col min="8462" max="8704" width="9" style="23"/>
    <col min="8705" max="8706" width="2.85546875" style="23" customWidth="1"/>
    <col min="8707" max="8717" width="7.85546875" style="23" customWidth="1"/>
    <col min="8718" max="8960" width="9" style="23"/>
    <col min="8961" max="8962" width="2.85546875" style="23" customWidth="1"/>
    <col min="8963" max="8973" width="7.85546875" style="23" customWidth="1"/>
    <col min="8974" max="9216" width="9" style="23"/>
    <col min="9217" max="9218" width="2.85546875" style="23" customWidth="1"/>
    <col min="9219" max="9229" width="7.85546875" style="23" customWidth="1"/>
    <col min="9230" max="9472" width="9" style="23"/>
    <col min="9473" max="9474" width="2.85546875" style="23" customWidth="1"/>
    <col min="9475" max="9485" width="7.85546875" style="23" customWidth="1"/>
    <col min="9486" max="9728" width="9" style="23"/>
    <col min="9729" max="9730" width="2.85546875" style="23" customWidth="1"/>
    <col min="9731" max="9741" width="7.85546875" style="23" customWidth="1"/>
    <col min="9742" max="9984" width="9" style="23"/>
    <col min="9985" max="9986" width="2.85546875" style="23" customWidth="1"/>
    <col min="9987" max="9997" width="7.85546875" style="23" customWidth="1"/>
    <col min="9998" max="10240" width="9" style="23"/>
    <col min="10241" max="10242" width="2.85546875" style="23" customWidth="1"/>
    <col min="10243" max="10253" width="7.85546875" style="23" customWidth="1"/>
    <col min="10254" max="10496" width="9" style="23"/>
    <col min="10497" max="10498" width="2.85546875" style="23" customWidth="1"/>
    <col min="10499" max="10509" width="7.85546875" style="23" customWidth="1"/>
    <col min="10510" max="10752" width="9" style="23"/>
    <col min="10753" max="10754" width="2.85546875" style="23" customWidth="1"/>
    <col min="10755" max="10765" width="7.85546875" style="23" customWidth="1"/>
    <col min="10766" max="11008" width="9" style="23"/>
    <col min="11009" max="11010" width="2.85546875" style="23" customWidth="1"/>
    <col min="11011" max="11021" width="7.85546875" style="23" customWidth="1"/>
    <col min="11022" max="11264" width="9" style="23"/>
    <col min="11265" max="11266" width="2.85546875" style="23" customWidth="1"/>
    <col min="11267" max="11277" width="7.85546875" style="23" customWidth="1"/>
    <col min="11278" max="11520" width="9" style="23"/>
    <col min="11521" max="11522" width="2.85546875" style="23" customWidth="1"/>
    <col min="11523" max="11533" width="7.85546875" style="23" customWidth="1"/>
    <col min="11534" max="11776" width="9" style="23"/>
    <col min="11777" max="11778" width="2.85546875" style="23" customWidth="1"/>
    <col min="11779" max="11789" width="7.85546875" style="23" customWidth="1"/>
    <col min="11790" max="12032" width="9" style="23"/>
    <col min="12033" max="12034" width="2.85546875" style="23" customWidth="1"/>
    <col min="12035" max="12045" width="7.85546875" style="23" customWidth="1"/>
    <col min="12046" max="12288" width="9" style="23"/>
    <col min="12289" max="12290" width="2.85546875" style="23" customWidth="1"/>
    <col min="12291" max="12301" width="7.85546875" style="23" customWidth="1"/>
    <col min="12302" max="12544" width="9" style="23"/>
    <col min="12545" max="12546" width="2.85546875" style="23" customWidth="1"/>
    <col min="12547" max="12557" width="7.85546875" style="23" customWidth="1"/>
    <col min="12558" max="12800" width="9" style="23"/>
    <col min="12801" max="12802" width="2.85546875" style="23" customWidth="1"/>
    <col min="12803" max="12813" width="7.85546875" style="23" customWidth="1"/>
    <col min="12814" max="13056" width="9" style="23"/>
    <col min="13057" max="13058" width="2.85546875" style="23" customWidth="1"/>
    <col min="13059" max="13069" width="7.85546875" style="23" customWidth="1"/>
    <col min="13070" max="13312" width="9" style="23"/>
    <col min="13313" max="13314" width="2.85546875" style="23" customWidth="1"/>
    <col min="13315" max="13325" width="7.85546875" style="23" customWidth="1"/>
    <col min="13326" max="13568" width="9" style="23"/>
    <col min="13569" max="13570" width="2.85546875" style="23" customWidth="1"/>
    <col min="13571" max="13581" width="7.85546875" style="23" customWidth="1"/>
    <col min="13582" max="13824" width="9" style="23"/>
    <col min="13825" max="13826" width="2.85546875" style="23" customWidth="1"/>
    <col min="13827" max="13837" width="7.85546875" style="23" customWidth="1"/>
    <col min="13838" max="14080" width="9" style="23"/>
    <col min="14081" max="14082" width="2.85546875" style="23" customWidth="1"/>
    <col min="14083" max="14093" width="7.85546875" style="23" customWidth="1"/>
    <col min="14094" max="14336" width="9" style="23"/>
    <col min="14337" max="14338" width="2.85546875" style="23" customWidth="1"/>
    <col min="14339" max="14349" width="7.85546875" style="23" customWidth="1"/>
    <col min="14350" max="14592" width="9" style="23"/>
    <col min="14593" max="14594" width="2.85546875" style="23" customWidth="1"/>
    <col min="14595" max="14605" width="7.85546875" style="23" customWidth="1"/>
    <col min="14606" max="14848" width="9" style="23"/>
    <col min="14849" max="14850" width="2.85546875" style="23" customWidth="1"/>
    <col min="14851" max="14861" width="7.85546875" style="23" customWidth="1"/>
    <col min="14862" max="15104" width="9" style="23"/>
    <col min="15105" max="15106" width="2.85546875" style="23" customWidth="1"/>
    <col min="15107" max="15117" width="7.85546875" style="23" customWidth="1"/>
    <col min="15118" max="15360" width="9" style="23"/>
    <col min="15361" max="15362" width="2.85546875" style="23" customWidth="1"/>
    <col min="15363" max="15373" width="7.85546875" style="23" customWidth="1"/>
    <col min="15374" max="15616" width="9" style="23"/>
    <col min="15617" max="15618" width="2.85546875" style="23" customWidth="1"/>
    <col min="15619" max="15629" width="7.85546875" style="23" customWidth="1"/>
    <col min="15630" max="15872" width="9" style="23"/>
    <col min="15873" max="15874" width="2.85546875" style="23" customWidth="1"/>
    <col min="15875" max="15885" width="7.85546875" style="23" customWidth="1"/>
    <col min="15886" max="16128" width="9" style="23"/>
    <col min="16129" max="16130" width="2.85546875" style="23" customWidth="1"/>
    <col min="16131" max="16141" width="7.85546875" style="23" customWidth="1"/>
    <col min="16142" max="16384" width="9" style="23"/>
  </cols>
  <sheetData>
    <row r="1" spans="1:13" ht="15.75" x14ac:dyDescent="0.25">
      <c r="A1" s="18" t="s">
        <v>54</v>
      </c>
    </row>
    <row r="2" spans="1:13" ht="12.75" hidden="1" customHeight="1" outlineLevel="1" x14ac:dyDescent="0.2">
      <c r="B2" s="13" t="s">
        <v>94</v>
      </c>
    </row>
    <row r="3" spans="1:13" ht="12.75" hidden="1" customHeight="1" outlineLevel="1" x14ac:dyDescent="0.2">
      <c r="D3" s="6">
        <v>2005</v>
      </c>
      <c r="E3" s="6">
        <v>2010</v>
      </c>
      <c r="F3" s="6">
        <v>2015</v>
      </c>
      <c r="G3" s="6">
        <v>2020</v>
      </c>
      <c r="H3" s="6">
        <v>2025</v>
      </c>
      <c r="I3" s="6">
        <v>2030</v>
      </c>
      <c r="J3" s="6">
        <v>2035</v>
      </c>
      <c r="K3" s="6">
        <v>2040</v>
      </c>
      <c r="L3" s="6">
        <v>2045</v>
      </c>
      <c r="M3" s="6">
        <v>2050</v>
      </c>
    </row>
    <row r="4" spans="1:13" ht="12.75" hidden="1" customHeight="1" outlineLevel="1" x14ac:dyDescent="0.2">
      <c r="C4" s="19" t="s">
        <v>95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</row>
    <row r="5" spans="1:13" ht="12.75" hidden="1" customHeight="1" outlineLevel="1" x14ac:dyDescent="0.2">
      <c r="C5" s="19" t="s">
        <v>96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</row>
    <row r="6" spans="1:13" ht="12.75" hidden="1" customHeight="1" outlineLevel="1" x14ac:dyDescent="0.2">
      <c r="C6" s="19" t="s">
        <v>97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</row>
    <row r="7" spans="1:13" ht="12.75" hidden="1" customHeight="1" outlineLevel="1" x14ac:dyDescent="0.2">
      <c r="C7" s="19" t="s">
        <v>98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</row>
    <row r="8" spans="1:13" ht="12.75" hidden="1" customHeight="1" outlineLevel="1" x14ac:dyDescent="0.2">
      <c r="C8" s="19" t="s">
        <v>99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</row>
    <row r="9" spans="1:13" ht="12.75" hidden="1" customHeight="1" outlineLevel="1" x14ac:dyDescent="0.2">
      <c r="C9" s="19" t="s">
        <v>100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</row>
    <row r="10" spans="1:13" ht="12.75" hidden="1" customHeight="1" outlineLevel="1" x14ac:dyDescent="0.2">
      <c r="C10" s="19" t="s">
        <v>101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</row>
    <row r="11" spans="1:13" ht="12.75" hidden="1" customHeight="1" outlineLevel="1" x14ac:dyDescent="0.2">
      <c r="C11" s="19" t="s">
        <v>102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</row>
    <row r="12" spans="1:13" ht="12.75" hidden="1" customHeight="1" outlineLevel="1" x14ac:dyDescent="0.2"/>
    <row r="13" spans="1:13" ht="12.75" customHeight="1" collapsed="1" x14ac:dyDescent="0.2"/>
    <row r="14" spans="1:13" ht="15.75" x14ac:dyDescent="0.25">
      <c r="A14" s="18" t="s">
        <v>45</v>
      </c>
    </row>
    <row r="15" spans="1:13" ht="12.75" customHeight="1" x14ac:dyDescent="0.2">
      <c r="B15" s="13" t="s">
        <v>46</v>
      </c>
    </row>
    <row r="16" spans="1:13" ht="12.75" hidden="1" customHeight="1" outlineLevel="1" x14ac:dyDescent="0.2">
      <c r="C16" s="22" t="s">
        <v>55</v>
      </c>
    </row>
    <row r="17" spans="3:13" ht="12.75" hidden="1" customHeight="1" outlineLevel="1" x14ac:dyDescent="0.2">
      <c r="D17" s="6">
        <v>2005</v>
      </c>
      <c r="E17" s="6">
        <v>2010</v>
      </c>
      <c r="F17" s="6">
        <v>2015</v>
      </c>
      <c r="G17" s="6">
        <v>2020</v>
      </c>
      <c r="H17" s="6">
        <v>2025</v>
      </c>
      <c r="I17" s="6">
        <v>2030</v>
      </c>
      <c r="J17" s="6">
        <v>2035</v>
      </c>
      <c r="K17" s="6">
        <v>2040</v>
      </c>
      <c r="L17" s="6">
        <v>2045</v>
      </c>
      <c r="M17" s="6">
        <v>2050</v>
      </c>
    </row>
    <row r="18" spans="3:13" ht="12.75" hidden="1" customHeight="1" outlineLevel="1" x14ac:dyDescent="0.2">
      <c r="C18" s="19" t="s">
        <v>56</v>
      </c>
      <c r="D18" s="20">
        <v>61.321396</v>
      </c>
      <c r="E18" s="20">
        <v>60.268433999999992</v>
      </c>
      <c r="F18" s="20">
        <v>59.214866999999998</v>
      </c>
      <c r="G18" s="20">
        <v>62.77102099999999</v>
      </c>
      <c r="H18" s="20">
        <v>70.947876999999991</v>
      </c>
      <c r="I18" s="20">
        <v>76.385231000000019</v>
      </c>
      <c r="J18" s="20">
        <v>76.503391999999991</v>
      </c>
      <c r="K18" s="20">
        <v>76.528919000000002</v>
      </c>
      <c r="L18" s="20">
        <v>76.708178000000004</v>
      </c>
      <c r="M18" s="20">
        <v>76.650106000000008</v>
      </c>
    </row>
    <row r="19" spans="3:13" ht="12.75" hidden="1" customHeight="1" outlineLevel="1" x14ac:dyDescent="0.2"/>
    <row r="20" spans="3:13" ht="12.75" hidden="1" customHeight="1" outlineLevel="1" x14ac:dyDescent="0.2">
      <c r="C20" s="22" t="s">
        <v>57</v>
      </c>
    </row>
    <row r="21" spans="3:13" ht="12.75" hidden="1" customHeight="1" outlineLevel="1" x14ac:dyDescent="0.2">
      <c r="D21" s="6">
        <v>2005</v>
      </c>
      <c r="E21" s="6">
        <v>2010</v>
      </c>
      <c r="F21" s="6">
        <v>2015</v>
      </c>
      <c r="G21" s="6">
        <v>2020</v>
      </c>
      <c r="H21" s="6">
        <v>2025</v>
      </c>
      <c r="I21" s="6">
        <v>2030</v>
      </c>
      <c r="J21" s="6">
        <v>2035</v>
      </c>
      <c r="K21" s="6">
        <v>2040</v>
      </c>
      <c r="L21" s="6">
        <v>2045</v>
      </c>
      <c r="M21" s="6">
        <v>2050</v>
      </c>
    </row>
    <row r="22" spans="3:13" ht="12.75" hidden="1" customHeight="1" outlineLevel="1" x14ac:dyDescent="0.2">
      <c r="C22" s="19" t="s">
        <v>3</v>
      </c>
      <c r="D22" s="24">
        <v>4.319445</v>
      </c>
      <c r="E22" s="24">
        <v>4.2274079999999996</v>
      </c>
      <c r="F22" s="24">
        <v>4.070951</v>
      </c>
      <c r="G22" s="24">
        <v>3.4693839999999998</v>
      </c>
      <c r="H22" s="24">
        <v>3.2571569999999999</v>
      </c>
      <c r="I22" s="24">
        <v>3.438993</v>
      </c>
      <c r="J22" s="24">
        <v>3.5381450000000001</v>
      </c>
      <c r="K22" s="24">
        <v>3.602722</v>
      </c>
      <c r="L22" s="24">
        <v>3.5878709999999998</v>
      </c>
      <c r="M22" s="24">
        <v>3.6257280000000001</v>
      </c>
    </row>
    <row r="23" spans="3:13" ht="12.75" hidden="1" customHeight="1" outlineLevel="1" x14ac:dyDescent="0.2">
      <c r="C23" s="19" t="s">
        <v>58</v>
      </c>
      <c r="D23" s="24">
        <v>2.921157</v>
      </c>
      <c r="E23" s="24">
        <v>3.2358699999999998</v>
      </c>
      <c r="F23" s="24">
        <v>3.0311759999999999</v>
      </c>
      <c r="G23" s="24">
        <v>2.8618389999999998</v>
      </c>
      <c r="H23" s="24">
        <v>2.6734969999999998</v>
      </c>
      <c r="I23" s="24">
        <v>2.7043650000000001</v>
      </c>
      <c r="J23" s="24">
        <v>2.6497199999999999</v>
      </c>
      <c r="K23" s="24">
        <v>2.5962719999999999</v>
      </c>
      <c r="L23" s="24">
        <v>2.6233810000000002</v>
      </c>
      <c r="M23" s="24">
        <v>2.6367850000000002</v>
      </c>
    </row>
    <row r="24" spans="3:13" ht="12.75" hidden="1" customHeight="1" outlineLevel="1" x14ac:dyDescent="0.2">
      <c r="C24" s="19" t="s">
        <v>59</v>
      </c>
      <c r="D24" s="20">
        <v>10.091811</v>
      </c>
      <c r="E24" s="20">
        <v>9.3672889999999995</v>
      </c>
      <c r="F24" s="20">
        <v>8.1255539999999993</v>
      </c>
      <c r="G24" s="20">
        <v>7.4180970000000004</v>
      </c>
      <c r="H24" s="20">
        <v>5.9632490000000002</v>
      </c>
      <c r="I24" s="20">
        <v>5.4469519999999996</v>
      </c>
      <c r="J24" s="20">
        <v>5.3517599999999996</v>
      </c>
      <c r="K24" s="20">
        <v>5.2370850000000004</v>
      </c>
      <c r="L24" s="20">
        <v>5.1606120000000004</v>
      </c>
      <c r="M24" s="20">
        <v>4.5217280000000004</v>
      </c>
    </row>
    <row r="25" spans="3:13" ht="12.75" hidden="1" customHeight="1" outlineLevel="1" x14ac:dyDescent="0.2">
      <c r="C25" s="19" t="s">
        <v>60</v>
      </c>
      <c r="D25" s="20">
        <v>14.969279999999999</v>
      </c>
      <c r="E25" s="20">
        <v>14.067909</v>
      </c>
      <c r="F25" s="20">
        <v>13.203002</v>
      </c>
      <c r="G25" s="20">
        <v>13.566148999999999</v>
      </c>
      <c r="H25" s="20">
        <v>12.426662</v>
      </c>
      <c r="I25" s="20">
        <v>12.350113</v>
      </c>
      <c r="J25" s="20">
        <v>11.897747000000001</v>
      </c>
      <c r="K25" s="20">
        <v>11.405163</v>
      </c>
      <c r="L25" s="20">
        <v>10.875602000000001</v>
      </c>
      <c r="M25" s="20">
        <v>10.461608999999999</v>
      </c>
    </row>
    <row r="26" spans="3:13" ht="12.75" hidden="1" customHeight="1" outlineLevel="1" x14ac:dyDescent="0.2">
      <c r="C26" s="19" t="s">
        <v>61</v>
      </c>
      <c r="D26" s="20">
        <v>8.6990999999999999E-2</v>
      </c>
      <c r="E26" s="20">
        <v>7.0538000000000003E-2</v>
      </c>
      <c r="F26" s="20">
        <v>6.6496E-2</v>
      </c>
      <c r="G26" s="20">
        <v>6.4352000000000006E-2</v>
      </c>
      <c r="H26" s="20">
        <v>6.5405000000000005E-2</v>
      </c>
      <c r="I26" s="20">
        <v>7.1041999999999994E-2</v>
      </c>
      <c r="J26" s="20">
        <v>7.3083999999999996E-2</v>
      </c>
      <c r="K26" s="20">
        <v>7.5170000000000001E-2</v>
      </c>
      <c r="L26" s="20">
        <v>7.7351000000000003E-2</v>
      </c>
      <c r="M26" s="20">
        <v>8.1139000000000003E-2</v>
      </c>
    </row>
    <row r="27" spans="3:13" ht="12.75" hidden="1" customHeight="1" outlineLevel="1" x14ac:dyDescent="0.2">
      <c r="C27" s="19" t="s">
        <v>62</v>
      </c>
      <c r="D27" s="20">
        <v>2.4305150000000002</v>
      </c>
      <c r="E27" s="20">
        <v>2.709533</v>
      </c>
      <c r="F27" s="20">
        <v>2.3088820000000001</v>
      </c>
      <c r="G27" s="20">
        <v>2.0218319999999999</v>
      </c>
      <c r="H27" s="20">
        <v>2.3543509999999999</v>
      </c>
      <c r="I27" s="20">
        <v>2.6395620000000002</v>
      </c>
      <c r="J27" s="20">
        <v>2.9731190000000001</v>
      </c>
      <c r="K27" s="20">
        <v>3.4656799999999999</v>
      </c>
      <c r="L27" s="20">
        <v>4.2093949999999998</v>
      </c>
      <c r="M27" s="20">
        <v>5.2086949999999996</v>
      </c>
    </row>
    <row r="28" spans="3:13" ht="12.75" hidden="1" customHeight="1" outlineLevel="1" x14ac:dyDescent="0.2">
      <c r="C28" s="19" t="s">
        <v>63</v>
      </c>
      <c r="D28" s="20">
        <v>1.1986079999999999</v>
      </c>
      <c r="E28" s="20">
        <v>1.1071040000000001</v>
      </c>
      <c r="F28" s="20">
        <v>1.027814</v>
      </c>
      <c r="G28" s="20">
        <v>1.6175809999999999</v>
      </c>
      <c r="H28" s="20">
        <v>1.6352610000000001</v>
      </c>
      <c r="I28" s="20">
        <v>1.634233</v>
      </c>
      <c r="J28" s="20">
        <v>1.6587050000000001</v>
      </c>
      <c r="K28" s="20">
        <v>1.667468</v>
      </c>
      <c r="L28" s="20">
        <v>1.651923</v>
      </c>
      <c r="M28" s="20">
        <v>1.5115350000000001</v>
      </c>
    </row>
    <row r="29" spans="3:13" ht="12.75" hidden="1" customHeight="1" outlineLevel="1" x14ac:dyDescent="0.2">
      <c r="C29" s="19" t="s">
        <v>64</v>
      </c>
      <c r="D29" s="20">
        <v>0.90462900000000002</v>
      </c>
      <c r="E29" s="20">
        <v>0.91644899999999996</v>
      </c>
      <c r="F29" s="20">
        <v>0.90156800000000004</v>
      </c>
      <c r="G29" s="20">
        <v>0.88815100000000002</v>
      </c>
      <c r="H29" s="20">
        <v>0.87199599999999999</v>
      </c>
      <c r="I29" s="20">
        <v>0.89345200000000002</v>
      </c>
      <c r="J29" s="20">
        <v>0.920408</v>
      </c>
      <c r="K29" s="20">
        <v>0.97432799999999997</v>
      </c>
      <c r="L29" s="20">
        <v>1.037736</v>
      </c>
      <c r="M29" s="20">
        <v>1.0988249999999999</v>
      </c>
    </row>
    <row r="30" spans="3:13" ht="12.75" hidden="1" customHeight="1" outlineLevel="1" x14ac:dyDescent="0.2">
      <c r="C30" s="19" t="s">
        <v>65</v>
      </c>
      <c r="D30" s="20">
        <v>1.2916160000000001</v>
      </c>
      <c r="E30" s="20">
        <v>1.2478180000000001</v>
      </c>
      <c r="F30" s="20">
        <v>1.120887</v>
      </c>
      <c r="G30" s="20">
        <v>1.296872</v>
      </c>
      <c r="H30" s="20">
        <v>1.2916540000000001</v>
      </c>
      <c r="I30" s="20">
        <v>1.3016920000000001</v>
      </c>
      <c r="J30" s="20">
        <v>1.4024000000000001</v>
      </c>
      <c r="K30" s="20">
        <v>1.4381010000000001</v>
      </c>
      <c r="L30" s="20">
        <v>1.4534739999999999</v>
      </c>
      <c r="M30" s="20">
        <v>1.51433</v>
      </c>
    </row>
    <row r="31" spans="3:13" ht="12.75" hidden="1" customHeight="1" outlineLevel="1" x14ac:dyDescent="0.2">
      <c r="C31" s="19" t="s">
        <v>66</v>
      </c>
      <c r="D31" s="20">
        <v>1.5659380000000001</v>
      </c>
      <c r="E31" s="20">
        <v>1.6303339999999999</v>
      </c>
      <c r="F31" s="20">
        <v>1.871572</v>
      </c>
      <c r="G31" s="20">
        <v>2.4186009999999998</v>
      </c>
      <c r="H31" s="20">
        <v>2.7080739999999999</v>
      </c>
      <c r="I31" s="20">
        <v>3.055987</v>
      </c>
      <c r="J31" s="20">
        <v>3.313024</v>
      </c>
      <c r="K31" s="20">
        <v>3.40151</v>
      </c>
      <c r="L31" s="20">
        <v>3.4189280000000002</v>
      </c>
      <c r="M31" s="20">
        <v>3.4559000000000002</v>
      </c>
    </row>
    <row r="32" spans="3:13" ht="12.75" hidden="1" customHeight="1" outlineLevel="1" x14ac:dyDescent="0.2">
      <c r="C32" s="19" t="s">
        <v>4</v>
      </c>
      <c r="D32" s="20">
        <v>2.8690359999999999</v>
      </c>
      <c r="E32" s="20">
        <v>2.816074</v>
      </c>
      <c r="F32" s="20">
        <v>2.6658080000000002</v>
      </c>
      <c r="G32" s="20">
        <v>2.7340680000000002</v>
      </c>
      <c r="H32" s="20">
        <v>2.729371</v>
      </c>
      <c r="I32" s="20">
        <v>2.7246839999999999</v>
      </c>
      <c r="J32" s="20">
        <v>2.723322</v>
      </c>
      <c r="K32" s="20">
        <v>2.7235939999999998</v>
      </c>
      <c r="L32" s="20">
        <v>2.7215790000000002</v>
      </c>
      <c r="M32" s="20">
        <v>2.71977</v>
      </c>
    </row>
    <row r="33" spans="2:13" ht="12.75" hidden="1" customHeight="1" outlineLevel="1" x14ac:dyDescent="0.2">
      <c r="C33" s="19" t="s">
        <v>67</v>
      </c>
      <c r="D33" s="20">
        <v>4.5154050000000003</v>
      </c>
      <c r="E33" s="20">
        <v>4.6065199999999997</v>
      </c>
      <c r="F33" s="20">
        <v>1.9154409999999999</v>
      </c>
      <c r="G33" s="20">
        <v>1.06894</v>
      </c>
      <c r="H33" s="20">
        <v>1.0216860000000001</v>
      </c>
      <c r="I33" s="20">
        <v>0.99864799999999998</v>
      </c>
      <c r="J33" s="20">
        <v>0.99574700000000005</v>
      </c>
      <c r="K33" s="20">
        <v>1.0085120000000001</v>
      </c>
      <c r="L33" s="20">
        <v>1.0315240000000001</v>
      </c>
      <c r="M33" s="20">
        <v>1.0617700000000001</v>
      </c>
    </row>
    <row r="34" spans="2:13" ht="12.75" hidden="1" customHeight="1" outlineLevel="1" x14ac:dyDescent="0.2">
      <c r="C34" s="19" t="s">
        <v>0</v>
      </c>
      <c r="D34" s="20">
        <v>1.2449079999999999</v>
      </c>
      <c r="E34" s="20">
        <v>1.206351</v>
      </c>
      <c r="F34" s="20">
        <v>1.387238</v>
      </c>
      <c r="G34" s="20">
        <v>1.715157</v>
      </c>
      <c r="H34" s="20">
        <v>2.3751370000000001</v>
      </c>
      <c r="I34" s="20">
        <v>2.697203</v>
      </c>
      <c r="J34" s="20">
        <v>2.891645</v>
      </c>
      <c r="K34" s="20">
        <v>3.1147040000000001</v>
      </c>
      <c r="L34" s="20">
        <v>3.34727</v>
      </c>
      <c r="M34" s="20">
        <v>3.6366369999999999</v>
      </c>
    </row>
    <row r="35" spans="2:13" ht="12.75" hidden="1" customHeight="1" outlineLevel="1" x14ac:dyDescent="0.2">
      <c r="C35" s="19" t="s">
        <v>1</v>
      </c>
      <c r="D35" s="20">
        <v>0.54689299999999996</v>
      </c>
      <c r="E35" s="20">
        <v>0.57620899999999997</v>
      </c>
      <c r="F35" s="20">
        <v>0.57081700000000002</v>
      </c>
      <c r="G35" s="20">
        <v>0.55277799999999999</v>
      </c>
      <c r="H35" s="20">
        <v>0.54318599999999995</v>
      </c>
      <c r="I35" s="20">
        <v>0.53636799999999996</v>
      </c>
      <c r="J35" s="20">
        <v>0.52511799999999997</v>
      </c>
      <c r="K35" s="20">
        <v>0.50126499999999996</v>
      </c>
      <c r="L35" s="20">
        <v>0.49059900000000001</v>
      </c>
      <c r="M35" s="20">
        <v>0.49238700000000002</v>
      </c>
    </row>
    <row r="36" spans="2:13" ht="12.75" hidden="1" customHeight="1" outlineLevel="1" x14ac:dyDescent="0.2">
      <c r="C36" s="19" t="s">
        <v>68</v>
      </c>
      <c r="D36" s="20">
        <v>0.68407300000000004</v>
      </c>
      <c r="E36" s="20">
        <v>0.571106</v>
      </c>
      <c r="F36" s="20">
        <v>0.46528599999999998</v>
      </c>
      <c r="G36" s="20">
        <v>0.33466000000000001</v>
      </c>
      <c r="H36" s="20">
        <v>0.24333099999999999</v>
      </c>
      <c r="I36" s="20">
        <v>0.18873599999999999</v>
      </c>
      <c r="J36" s="20">
        <v>0.142844</v>
      </c>
      <c r="K36" s="20">
        <v>0.103698</v>
      </c>
      <c r="L36" s="20">
        <v>7.8814999999999996E-2</v>
      </c>
      <c r="M36" s="20">
        <v>6.0417999999999999E-2</v>
      </c>
    </row>
    <row r="37" spans="2:13" ht="12.75" hidden="1" customHeight="1" outlineLevel="1" x14ac:dyDescent="0.2">
      <c r="C37" s="19" t="s">
        <v>69</v>
      </c>
      <c r="D37" s="20">
        <v>9.7613389999999995</v>
      </c>
      <c r="E37" s="20">
        <v>9.9584969999999995</v>
      </c>
      <c r="F37" s="20">
        <v>14.358219</v>
      </c>
      <c r="G37" s="20">
        <v>16.590858999999998</v>
      </c>
      <c r="H37" s="20">
        <v>23.280612000000001</v>
      </c>
      <c r="I37" s="20">
        <v>26.548342999999999</v>
      </c>
      <c r="J37" s="20">
        <v>26.301110000000001</v>
      </c>
      <c r="K37" s="20">
        <v>26.077670999999999</v>
      </c>
      <c r="L37" s="20">
        <v>25.880064999999998</v>
      </c>
      <c r="M37" s="20">
        <v>25.678591000000001</v>
      </c>
    </row>
    <row r="38" spans="2:13" ht="12.75" hidden="1" customHeight="1" outlineLevel="1" x14ac:dyDescent="0.2">
      <c r="C38" s="19" t="s">
        <v>70</v>
      </c>
      <c r="D38" s="20">
        <v>1.904439</v>
      </c>
      <c r="E38" s="20">
        <v>1.8587450000000001</v>
      </c>
      <c r="F38" s="20">
        <v>1.784052</v>
      </c>
      <c r="G38" s="20">
        <v>1.730421</v>
      </c>
      <c r="H38" s="20">
        <v>1.6898340000000001</v>
      </c>
      <c r="I38" s="20">
        <v>1.6911639999999999</v>
      </c>
      <c r="J38" s="20">
        <v>1.6949540000000001</v>
      </c>
      <c r="K38" s="20">
        <v>1.7088220000000001</v>
      </c>
      <c r="L38" s="20">
        <v>1.728391</v>
      </c>
      <c r="M38" s="20">
        <v>1.7504710000000001</v>
      </c>
    </row>
    <row r="39" spans="2:13" ht="12.75" hidden="1" customHeight="1" outlineLevel="1" x14ac:dyDescent="0.2">
      <c r="C39" s="19" t="s">
        <v>71</v>
      </c>
      <c r="D39" s="20">
        <v>1.6899999999999999E-4</v>
      </c>
      <c r="E39" s="20">
        <v>6.8267999999999995E-2</v>
      </c>
      <c r="F39" s="20">
        <v>0.21906999999999999</v>
      </c>
      <c r="G39" s="20">
        <v>0.33750200000000002</v>
      </c>
      <c r="H39" s="20">
        <v>0.273698</v>
      </c>
      <c r="I39" s="20">
        <v>0.24951599999999999</v>
      </c>
      <c r="J39" s="20">
        <v>0.24937200000000001</v>
      </c>
      <c r="K39" s="20">
        <v>0.24809100000000001</v>
      </c>
      <c r="L39" s="20">
        <v>0.184084</v>
      </c>
      <c r="M39" s="20">
        <v>7.9625000000000001E-2</v>
      </c>
    </row>
    <row r="40" spans="2:13" ht="12.75" hidden="1" customHeight="1" outlineLevel="1" x14ac:dyDescent="0.2">
      <c r="C40" s="19" t="s">
        <v>72</v>
      </c>
      <c r="D40" s="20">
        <v>1.5143999999999999E-2</v>
      </c>
      <c r="E40" s="20">
        <v>2.6412000000000001E-2</v>
      </c>
      <c r="F40" s="20">
        <v>0.121034</v>
      </c>
      <c r="G40" s="20">
        <v>0.225051</v>
      </c>
      <c r="H40" s="20">
        <v>0.34900399999999998</v>
      </c>
      <c r="I40" s="20">
        <v>0.350352</v>
      </c>
      <c r="J40" s="20">
        <v>0.33794299999999999</v>
      </c>
      <c r="K40" s="20">
        <v>0.32003900000000002</v>
      </c>
      <c r="L40" s="20">
        <v>0.31706200000000001</v>
      </c>
      <c r="M40" s="20">
        <v>0.31847900000000001</v>
      </c>
    </row>
    <row r="41" spans="2:13" ht="12.75" hidden="1" customHeight="1" outlineLevel="1" x14ac:dyDescent="0.2">
      <c r="C41" s="19" t="s">
        <v>73</v>
      </c>
      <c r="D41" s="20">
        <v>0</v>
      </c>
      <c r="E41" s="20">
        <v>0</v>
      </c>
      <c r="F41" s="20">
        <v>0</v>
      </c>
      <c r="G41" s="20">
        <v>1.858727</v>
      </c>
      <c r="H41" s="20">
        <v>5.194712</v>
      </c>
      <c r="I41" s="20">
        <v>6.8638260000000004</v>
      </c>
      <c r="J41" s="20">
        <v>6.8632249999999999</v>
      </c>
      <c r="K41" s="20">
        <v>6.8590239999999998</v>
      </c>
      <c r="L41" s="20">
        <v>6.832516</v>
      </c>
      <c r="M41" s="20">
        <v>6.735684</v>
      </c>
    </row>
    <row r="42" spans="2:13" ht="12.75" hidden="1" customHeight="1" outlineLevel="1" x14ac:dyDescent="0.2"/>
    <row r="43" spans="2:13" ht="12.75" customHeight="1" collapsed="1" x14ac:dyDescent="0.2">
      <c r="B43" s="13" t="s">
        <v>47</v>
      </c>
    </row>
    <row r="44" spans="2:13" ht="12.75" hidden="1" customHeight="1" outlineLevel="1" x14ac:dyDescent="0.2">
      <c r="C44" s="22" t="s">
        <v>55</v>
      </c>
    </row>
    <row r="45" spans="2:13" ht="12.75" hidden="1" customHeight="1" outlineLevel="1" x14ac:dyDescent="0.2">
      <c r="D45" s="6">
        <v>2005</v>
      </c>
      <c r="E45" s="6">
        <v>2010</v>
      </c>
      <c r="F45" s="6">
        <v>2015</v>
      </c>
      <c r="G45" s="6">
        <v>2020</v>
      </c>
      <c r="H45" s="6">
        <v>2025</v>
      </c>
      <c r="I45" s="6">
        <v>2030</v>
      </c>
      <c r="J45" s="6">
        <v>2035</v>
      </c>
      <c r="K45" s="6">
        <v>2040</v>
      </c>
      <c r="L45" s="6">
        <v>2045</v>
      </c>
      <c r="M45" s="6">
        <v>2050</v>
      </c>
    </row>
    <row r="46" spans="2:13" ht="12.75" hidden="1" customHeight="1" outlineLevel="1" x14ac:dyDescent="0.2">
      <c r="C46" s="19" t="s">
        <v>56</v>
      </c>
      <c r="D46" s="20">
        <v>0</v>
      </c>
      <c r="E46" s="20">
        <v>0</v>
      </c>
      <c r="F46" s="20">
        <v>0</v>
      </c>
      <c r="G46" s="20">
        <v>1.8558917213200002E-3</v>
      </c>
      <c r="H46" s="20">
        <v>2.8703314140655198</v>
      </c>
      <c r="I46" s="20">
        <v>3.5456514186172701</v>
      </c>
      <c r="J46" s="20">
        <v>4.0275433753966681</v>
      </c>
      <c r="K46" s="20">
        <v>4.4720616501291595</v>
      </c>
      <c r="L46" s="20">
        <v>4.8093930244483403</v>
      </c>
      <c r="M46" s="20">
        <v>5.0682552780757</v>
      </c>
    </row>
    <row r="47" spans="2:13" ht="12.75" hidden="1" customHeight="1" outlineLevel="1" x14ac:dyDescent="0.2"/>
    <row r="48" spans="2:13" ht="12.75" hidden="1" customHeight="1" outlineLevel="1" x14ac:dyDescent="0.2">
      <c r="C48" s="22" t="s">
        <v>57</v>
      </c>
    </row>
    <row r="49" spans="3:13" ht="12.75" hidden="1" customHeight="1" outlineLevel="1" x14ac:dyDescent="0.2">
      <c r="D49" s="6">
        <v>2005</v>
      </c>
      <c r="E49" s="6">
        <v>2010</v>
      </c>
      <c r="F49" s="6">
        <v>2015</v>
      </c>
      <c r="G49" s="6">
        <v>2020</v>
      </c>
      <c r="H49" s="6">
        <v>2025</v>
      </c>
      <c r="I49" s="6">
        <v>2030</v>
      </c>
      <c r="J49" s="6">
        <v>2035</v>
      </c>
      <c r="K49" s="6">
        <v>2040</v>
      </c>
      <c r="L49" s="6">
        <v>2045</v>
      </c>
      <c r="M49" s="6">
        <v>2050</v>
      </c>
    </row>
    <row r="50" spans="3:13" ht="12.75" hidden="1" customHeight="1" outlineLevel="1" x14ac:dyDescent="0.2">
      <c r="C50" s="19" t="s">
        <v>3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</row>
    <row r="51" spans="3:13" ht="12.75" hidden="1" customHeight="1" outlineLevel="1" x14ac:dyDescent="0.2">
      <c r="C51" s="19" t="s">
        <v>58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</row>
    <row r="52" spans="3:13" ht="12.75" hidden="1" customHeight="1" outlineLevel="1" x14ac:dyDescent="0.2">
      <c r="C52" s="19" t="s">
        <v>59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</row>
    <row r="53" spans="3:13" ht="12.75" hidden="1" customHeight="1" outlineLevel="1" x14ac:dyDescent="0.2">
      <c r="C53" s="19" t="s">
        <v>60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</row>
    <row r="54" spans="3:13" ht="12.75" hidden="1" customHeight="1" outlineLevel="1" x14ac:dyDescent="0.2">
      <c r="C54" s="19" t="s">
        <v>61</v>
      </c>
      <c r="D54" s="20">
        <v>0</v>
      </c>
      <c r="E54" s="20">
        <v>0</v>
      </c>
      <c r="F54" s="20">
        <v>0</v>
      </c>
      <c r="G54" s="20">
        <v>7.2978351600000001E-5</v>
      </c>
      <c r="H54" s="20">
        <v>7.8813437289999993E-5</v>
      </c>
      <c r="I54" s="20">
        <v>8.8506676840000018E-5</v>
      </c>
      <c r="J54" s="20">
        <v>8.9307508830000003E-5</v>
      </c>
      <c r="K54" s="20">
        <v>8.9926514990000005E-5</v>
      </c>
      <c r="L54" s="20">
        <v>8.8176422810000001E-5</v>
      </c>
      <c r="M54" s="20">
        <v>7.7088425160000011E-5</v>
      </c>
    </row>
    <row r="55" spans="3:13" ht="12.75" hidden="1" customHeight="1" outlineLevel="1" x14ac:dyDescent="0.2">
      <c r="C55" s="19" t="s">
        <v>62</v>
      </c>
      <c r="D55" s="20">
        <v>0</v>
      </c>
      <c r="E55" s="20">
        <v>0</v>
      </c>
      <c r="F55" s="20">
        <v>0</v>
      </c>
      <c r="G55" s="20">
        <v>8.434564425000001E-4</v>
      </c>
      <c r="H55" s="20">
        <v>4.2202292999999995E-4</v>
      </c>
      <c r="I55" s="20">
        <v>4.8481548600000006E-6</v>
      </c>
      <c r="J55" s="20">
        <v>8.5504721999999994E-7</v>
      </c>
      <c r="K55" s="20">
        <v>7.9138958000000006E-7</v>
      </c>
      <c r="L55" s="20">
        <v>9.242044400000001E-7</v>
      </c>
      <c r="M55" s="20">
        <v>9.9336165999999993E-7</v>
      </c>
    </row>
    <row r="56" spans="3:13" ht="12.75" hidden="1" customHeight="1" outlineLevel="1" x14ac:dyDescent="0.2">
      <c r="C56" s="19" t="s">
        <v>63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</row>
    <row r="57" spans="3:13" ht="12.75" hidden="1" customHeight="1" outlineLevel="1" x14ac:dyDescent="0.2">
      <c r="C57" s="19" t="s">
        <v>64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</row>
    <row r="58" spans="3:13" ht="12.75" hidden="1" customHeight="1" outlineLevel="1" x14ac:dyDescent="0.2">
      <c r="C58" s="19" t="s">
        <v>65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</row>
    <row r="59" spans="3:13" ht="12.75" hidden="1" customHeight="1" outlineLevel="1" x14ac:dyDescent="0.2">
      <c r="C59" s="19" t="s">
        <v>66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</row>
    <row r="60" spans="3:13" ht="12.75" hidden="1" customHeight="1" outlineLevel="1" x14ac:dyDescent="0.2">
      <c r="C60" s="19" t="s">
        <v>4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</row>
    <row r="61" spans="3:13" ht="12.75" hidden="1" customHeight="1" outlineLevel="1" x14ac:dyDescent="0.2">
      <c r="C61" s="19" t="s">
        <v>67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</row>
    <row r="62" spans="3:13" ht="12.75" hidden="1" customHeight="1" outlineLevel="1" x14ac:dyDescent="0.2">
      <c r="C62" s="19" t="s">
        <v>0</v>
      </c>
      <c r="D62" s="20">
        <v>0</v>
      </c>
      <c r="E62" s="20">
        <v>0</v>
      </c>
      <c r="F62" s="20">
        <v>0</v>
      </c>
      <c r="G62" s="20">
        <v>0</v>
      </c>
      <c r="H62" s="20">
        <v>2.8682013937509598</v>
      </c>
      <c r="I62" s="20">
        <v>3.5434922064607197</v>
      </c>
      <c r="J62" s="20">
        <v>4.02484757610336</v>
      </c>
      <c r="K62" s="20">
        <v>4.4688592625399997</v>
      </c>
      <c r="L62" s="20">
        <v>4.8059319257527999</v>
      </c>
      <c r="M62" s="20">
        <v>5.0649054808697604</v>
      </c>
    </row>
    <row r="63" spans="3:13" ht="12.75" hidden="1" customHeight="1" outlineLevel="1" x14ac:dyDescent="0.2">
      <c r="C63" s="19" t="s">
        <v>1</v>
      </c>
      <c r="D63" s="20">
        <v>0</v>
      </c>
      <c r="E63" s="20">
        <v>0</v>
      </c>
      <c r="F63" s="20">
        <v>0</v>
      </c>
      <c r="G63" s="20">
        <v>1.1408124592999999E-4</v>
      </c>
      <c r="H63" s="20">
        <v>5.5698238216000007E-4</v>
      </c>
      <c r="I63" s="20">
        <v>7.870065608E-4</v>
      </c>
      <c r="J63" s="20">
        <v>1.2216710069799998E-3</v>
      </c>
      <c r="K63" s="20">
        <v>1.5881672979799998E-3</v>
      </c>
      <c r="L63" s="20">
        <v>1.8684126047899998E-3</v>
      </c>
      <c r="M63" s="20">
        <v>1.99304824292E-3</v>
      </c>
    </row>
    <row r="64" spans="3:13" ht="12.75" hidden="1" customHeight="1" outlineLevel="1" x14ac:dyDescent="0.2">
      <c r="C64" s="19" t="s">
        <v>68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9.3689022099999995E-6</v>
      </c>
      <c r="J64" s="20">
        <v>9.3689022099999995E-6</v>
      </c>
      <c r="K64" s="20">
        <v>8.0038965900000003E-6</v>
      </c>
      <c r="L64" s="20">
        <v>6.1425252900000001E-6</v>
      </c>
      <c r="M64" s="20">
        <v>4.7154739599999996E-6</v>
      </c>
    </row>
    <row r="65" spans="1:25" ht="12.75" hidden="1" customHeight="1" outlineLevel="1" x14ac:dyDescent="0.2">
      <c r="C65" s="19" t="s">
        <v>69</v>
      </c>
      <c r="D65" s="20">
        <v>0</v>
      </c>
      <c r="E65" s="20">
        <v>0</v>
      </c>
      <c r="F65" s="20">
        <v>0</v>
      </c>
      <c r="G65" s="20">
        <v>3.6762739787999998E-4</v>
      </c>
      <c r="H65" s="20">
        <v>6.5887806270000003E-4</v>
      </c>
      <c r="I65" s="20">
        <v>8.7407723249999995E-4</v>
      </c>
      <c r="J65" s="20">
        <v>9.7479261222E-4</v>
      </c>
      <c r="K65" s="20">
        <v>1.08770441844E-3</v>
      </c>
      <c r="L65" s="20">
        <v>1.0856445775199999E-3</v>
      </c>
      <c r="M65" s="20">
        <v>1.0213558582800001E-3</v>
      </c>
    </row>
    <row r="66" spans="1:25" ht="12.75" hidden="1" customHeight="1" outlineLevel="1" x14ac:dyDescent="0.2">
      <c r="C66" s="19" t="s">
        <v>70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</row>
    <row r="67" spans="1:25" ht="12.75" hidden="1" customHeight="1" outlineLevel="1" x14ac:dyDescent="0.2">
      <c r="C67" s="19" t="s">
        <v>71</v>
      </c>
      <c r="D67" s="20">
        <v>0</v>
      </c>
      <c r="E67" s="20">
        <v>0</v>
      </c>
      <c r="F67" s="20">
        <v>0</v>
      </c>
      <c r="G67" s="20">
        <v>2.6760963163000002E-4</v>
      </c>
      <c r="H67" s="20">
        <v>2.1825774817000001E-4</v>
      </c>
      <c r="I67" s="20">
        <v>2.0027682938999998E-4</v>
      </c>
      <c r="J67" s="20">
        <v>2.065892796E-4</v>
      </c>
      <c r="K67" s="20">
        <v>2.3662123968999998E-4</v>
      </c>
      <c r="L67" s="20">
        <v>2.3082060288000001E-4</v>
      </c>
      <c r="M67" s="20">
        <v>1.1886117996E-4</v>
      </c>
    </row>
    <row r="68" spans="1:25" ht="12.75" hidden="1" customHeight="1" outlineLevel="1" x14ac:dyDescent="0.2">
      <c r="C68" s="19" t="s">
        <v>72</v>
      </c>
      <c r="D68" s="20">
        <v>0</v>
      </c>
      <c r="E68" s="20">
        <v>0</v>
      </c>
      <c r="F68" s="20">
        <v>0</v>
      </c>
      <c r="G68" s="20">
        <v>1.9013865178E-4</v>
      </c>
      <c r="H68" s="20">
        <v>1.9506575423999998E-4</v>
      </c>
      <c r="I68" s="20">
        <v>1.9512779995E-4</v>
      </c>
      <c r="J68" s="20">
        <v>1.9321493624999998E-4</v>
      </c>
      <c r="K68" s="20">
        <v>1.9117283189000001E-4</v>
      </c>
      <c r="L68" s="20">
        <v>1.8097775781000003E-4</v>
      </c>
      <c r="M68" s="20">
        <v>1.3373466400000002E-4</v>
      </c>
    </row>
    <row r="69" spans="1:25" ht="12.75" hidden="1" customHeight="1" outlineLevel="1" x14ac:dyDescent="0.2">
      <c r="C69" s="19" t="s">
        <v>73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</row>
    <row r="70" spans="1:25" ht="12.75" hidden="1" customHeight="1" outlineLevel="1" x14ac:dyDescent="0.2"/>
    <row r="71" spans="1:25" ht="12.75" customHeight="1" collapsed="1" x14ac:dyDescent="0.2"/>
    <row r="72" spans="1:25" ht="15.75" x14ac:dyDescent="0.25">
      <c r="A72" s="18" t="s">
        <v>48</v>
      </c>
    </row>
    <row r="73" spans="1:25" ht="12.75" customHeight="1" x14ac:dyDescent="0.2">
      <c r="B73" s="13" t="s">
        <v>49</v>
      </c>
    </row>
    <row r="74" spans="1:25" ht="12.75" hidden="1" customHeight="1" outlineLevel="1" x14ac:dyDescent="0.2">
      <c r="C74" s="22" t="s">
        <v>55</v>
      </c>
    </row>
    <row r="75" spans="1:25" ht="12.75" hidden="1" customHeight="1" outlineLevel="1" x14ac:dyDescent="0.2">
      <c r="D75" s="6">
        <v>2005</v>
      </c>
      <c r="E75" s="6">
        <v>2010</v>
      </c>
      <c r="F75" s="6">
        <v>2015</v>
      </c>
      <c r="G75" s="6">
        <v>2020</v>
      </c>
      <c r="H75" s="6">
        <v>2025</v>
      </c>
      <c r="I75" s="6">
        <v>2030</v>
      </c>
      <c r="J75" s="6">
        <v>2035</v>
      </c>
      <c r="K75" s="6">
        <v>2040</v>
      </c>
      <c r="L75" s="6">
        <v>2045</v>
      </c>
      <c r="M75" s="6">
        <v>2050</v>
      </c>
    </row>
    <row r="76" spans="1:25" ht="12.75" hidden="1" customHeight="1" outlineLevel="1" x14ac:dyDescent="0.2">
      <c r="C76" s="19" t="s">
        <v>56</v>
      </c>
      <c r="D76" s="20">
        <v>316.18168499999996</v>
      </c>
      <c r="E76" s="20">
        <v>337.273191</v>
      </c>
      <c r="F76" s="20">
        <v>400.76199700000001</v>
      </c>
      <c r="G76" s="20">
        <v>483.43201600000003</v>
      </c>
      <c r="H76" s="20">
        <v>694.19802600000003</v>
      </c>
      <c r="I76" s="20">
        <v>796.11968400000001</v>
      </c>
      <c r="J76" s="20">
        <v>817.72389700000008</v>
      </c>
      <c r="K76" s="20">
        <v>833.19216899999992</v>
      </c>
      <c r="L76" s="20">
        <v>843.38851999999997</v>
      </c>
      <c r="M76" s="20">
        <v>852.70578100000012</v>
      </c>
    </row>
    <row r="77" spans="1:25" ht="12.75" hidden="1" customHeight="1" outlineLevel="1" x14ac:dyDescent="0.2"/>
    <row r="78" spans="1:25" ht="12.75" hidden="1" customHeight="1" outlineLevel="1" x14ac:dyDescent="0.2">
      <c r="C78" s="22" t="s">
        <v>57</v>
      </c>
    </row>
    <row r="79" spans="1:25" ht="12.75" hidden="1" customHeight="1" outlineLevel="1" x14ac:dyDescent="0.2">
      <c r="D79" s="6">
        <v>2005</v>
      </c>
      <c r="E79" s="6">
        <v>2010</v>
      </c>
      <c r="F79" s="6">
        <v>2015</v>
      </c>
      <c r="G79" s="6">
        <v>2020</v>
      </c>
      <c r="H79" s="6">
        <v>2025</v>
      </c>
      <c r="I79" s="6">
        <v>2030</v>
      </c>
      <c r="J79" s="6">
        <v>2035</v>
      </c>
      <c r="K79" s="6">
        <v>2040</v>
      </c>
      <c r="L79" s="6">
        <v>2045</v>
      </c>
      <c r="M79" s="6">
        <v>2050</v>
      </c>
    </row>
    <row r="80" spans="1:25" ht="12.75" hidden="1" customHeight="1" outlineLevel="1" x14ac:dyDescent="0.2">
      <c r="C80" s="19" t="s">
        <v>3</v>
      </c>
      <c r="D80" s="20">
        <v>76.405659999999997</v>
      </c>
      <c r="E80" s="20">
        <v>77.812360999999996</v>
      </c>
      <c r="F80" s="20">
        <v>77.722042000000002</v>
      </c>
      <c r="G80" s="20">
        <v>67.319845999999998</v>
      </c>
      <c r="H80" s="20">
        <v>64.371436000000003</v>
      </c>
      <c r="I80" s="20">
        <v>68.389061999999996</v>
      </c>
      <c r="J80" s="20">
        <v>70.486396999999997</v>
      </c>
      <c r="K80" s="20">
        <v>71.793197000000006</v>
      </c>
      <c r="L80" s="20">
        <v>71.505093000000002</v>
      </c>
      <c r="M80" s="20">
        <v>72.261178000000001</v>
      </c>
      <c r="O80" s="27">
        <f>D276/SUM(D276,D164,D136,D800)</f>
        <v>8.5413758203598242E-2</v>
      </c>
      <c r="P80" s="27">
        <f t="shared" ref="P80:U80" si="0">E276/SUM(E276,E164,E136,E800)</f>
        <v>7.7949756088514191E-2</v>
      </c>
      <c r="Q80" s="27">
        <f t="shared" si="0"/>
        <v>6.7004933782022519E-2</v>
      </c>
      <c r="R80" s="27">
        <f t="shared" si="0"/>
        <v>6.2740997728406175E-2</v>
      </c>
      <c r="S80" s="27">
        <f t="shared" si="0"/>
        <v>5.6317404095794887E-2</v>
      </c>
      <c r="T80" s="27">
        <f t="shared" si="0"/>
        <v>5.4010290598188605E-2</v>
      </c>
      <c r="U80" s="27">
        <f t="shared" si="0"/>
        <v>5.1103314226389869E-2</v>
      </c>
      <c r="V80" s="27">
        <f>K276/SUM(K276,K164,K136,K800)</f>
        <v>4.9038285078236606E-2</v>
      </c>
      <c r="W80" s="27">
        <f t="shared" ref="W80" si="1">L276/SUM(L276,L164,L136,L800)</f>
        <v>4.6262217361975957E-2</v>
      </c>
      <c r="X80" s="27">
        <f t="shared" ref="X80" si="2">M276/SUM(M276,M164,M136,M800)</f>
        <v>4.5955783179738821E-2</v>
      </c>
      <c r="Y80" s="27"/>
    </row>
    <row r="81" spans="3:13" ht="12.75" hidden="1" customHeight="1" outlineLevel="1" x14ac:dyDescent="0.2">
      <c r="C81" s="19" t="s">
        <v>58</v>
      </c>
      <c r="D81" s="20">
        <v>52.657798</v>
      </c>
      <c r="E81" s="20">
        <v>60.40596</v>
      </c>
      <c r="F81" s="20">
        <v>57.494604000000002</v>
      </c>
      <c r="G81" s="20">
        <v>55.349696000000002</v>
      </c>
      <c r="H81" s="20">
        <v>52.715161000000002</v>
      </c>
      <c r="I81" s="20">
        <v>53.618164999999998</v>
      </c>
      <c r="J81" s="20">
        <v>52.824347000000003</v>
      </c>
      <c r="K81" s="20">
        <v>51.823495999999999</v>
      </c>
      <c r="L81" s="20">
        <v>52.369926</v>
      </c>
      <c r="M81" s="20">
        <v>52.638772000000003</v>
      </c>
    </row>
    <row r="82" spans="3:13" ht="12.75" hidden="1" customHeight="1" outlineLevel="1" x14ac:dyDescent="0.2">
      <c r="C82" s="19" t="s">
        <v>59</v>
      </c>
      <c r="D82" s="20">
        <v>0.21932199999999999</v>
      </c>
      <c r="E82" s="20">
        <v>0.150369</v>
      </c>
      <c r="F82" s="20">
        <v>0.137486</v>
      </c>
      <c r="G82" s="20">
        <v>0.167764</v>
      </c>
      <c r="H82" s="20">
        <v>0.18895899999999999</v>
      </c>
      <c r="I82" s="20">
        <v>0.16067500000000001</v>
      </c>
      <c r="J82" s="20">
        <v>0.113954</v>
      </c>
      <c r="K82" s="20">
        <v>7.3592000000000005E-2</v>
      </c>
      <c r="L82" s="20">
        <v>4.6455000000000003E-2</v>
      </c>
      <c r="M82" s="20">
        <v>3.7092E-2</v>
      </c>
    </row>
    <row r="83" spans="3:13" ht="12.75" hidden="1" customHeight="1" outlineLevel="1" x14ac:dyDescent="0.2">
      <c r="C83" s="19" t="s">
        <v>60</v>
      </c>
      <c r="D83" s="20">
        <v>0</v>
      </c>
      <c r="E83" s="20">
        <v>0</v>
      </c>
      <c r="F83" s="20">
        <v>8.4580000000000002E-3</v>
      </c>
      <c r="G83" s="20">
        <v>0.72255800000000003</v>
      </c>
      <c r="H83" s="20">
        <v>1.2996970000000001</v>
      </c>
      <c r="I83" s="20">
        <v>1.744675</v>
      </c>
      <c r="J83" s="20">
        <v>2.0888049999999998</v>
      </c>
      <c r="K83" s="20">
        <v>2.6962739999999998</v>
      </c>
      <c r="L83" s="20">
        <v>3.951451</v>
      </c>
      <c r="M83" s="20">
        <v>5.7154769999999999</v>
      </c>
    </row>
    <row r="84" spans="3:13" ht="12.75" hidden="1" customHeight="1" outlineLevel="1" x14ac:dyDescent="0.2">
      <c r="C84" s="19" t="s">
        <v>61</v>
      </c>
      <c r="D84" s="20">
        <v>1.709608</v>
      </c>
      <c r="E84" s="20">
        <v>1.408785</v>
      </c>
      <c r="F84" s="20">
        <v>1.2810710000000001</v>
      </c>
      <c r="G84" s="20">
        <v>1.234229</v>
      </c>
      <c r="H84" s="20">
        <v>1.244521</v>
      </c>
      <c r="I84" s="20">
        <v>1.343218</v>
      </c>
      <c r="J84" s="20">
        <v>1.3831039999999999</v>
      </c>
      <c r="K84" s="20">
        <v>1.424865</v>
      </c>
      <c r="L84" s="20">
        <v>1.4603010000000001</v>
      </c>
      <c r="M84" s="20">
        <v>1.4550129999999999</v>
      </c>
    </row>
    <row r="85" spans="3:13" ht="12.75" hidden="1" customHeight="1" outlineLevel="1" x14ac:dyDescent="0.2">
      <c r="C85" s="19" t="s">
        <v>62</v>
      </c>
      <c r="D85" s="20">
        <v>1.1622399999999999</v>
      </c>
      <c r="E85" s="20">
        <v>2.4749989999999999</v>
      </c>
      <c r="F85" s="20">
        <v>7.2650680000000003</v>
      </c>
      <c r="G85" s="20">
        <v>6.029579</v>
      </c>
      <c r="H85" s="20">
        <v>3.7303299999999999</v>
      </c>
      <c r="I85" s="20">
        <v>3.2518479999999998</v>
      </c>
      <c r="J85" s="20">
        <v>2.557353</v>
      </c>
      <c r="K85" s="20">
        <v>1.7185919999999999</v>
      </c>
      <c r="L85" s="20">
        <v>1.172147</v>
      </c>
      <c r="M85" s="20">
        <v>0.98377300000000001</v>
      </c>
    </row>
    <row r="86" spans="3:13" ht="12.75" hidden="1" customHeight="1" outlineLevel="1" x14ac:dyDescent="0.2">
      <c r="C86" s="19" t="s">
        <v>63</v>
      </c>
      <c r="D86" s="20">
        <v>2.048651</v>
      </c>
      <c r="E86" s="20">
        <v>2.0802209999999999</v>
      </c>
      <c r="F86" s="20">
        <v>2.0894550000000001</v>
      </c>
      <c r="G86" s="20">
        <v>3.5036890000000001</v>
      </c>
      <c r="H86" s="20">
        <v>3.734178</v>
      </c>
      <c r="I86" s="20">
        <v>3.994707</v>
      </c>
      <c r="J86" s="20">
        <v>4.2575810000000001</v>
      </c>
      <c r="K86" s="20">
        <v>4.5216310000000002</v>
      </c>
      <c r="L86" s="20">
        <v>4.7425110000000004</v>
      </c>
      <c r="M86" s="20">
        <v>4.7781580000000003</v>
      </c>
    </row>
    <row r="87" spans="3:13" ht="12.75" hidden="1" customHeight="1" outlineLevel="1" x14ac:dyDescent="0.2">
      <c r="C87" s="19" t="s">
        <v>64</v>
      </c>
      <c r="D87" s="20">
        <v>1.25145</v>
      </c>
      <c r="E87" s="20">
        <v>1.475106</v>
      </c>
      <c r="F87" s="20">
        <v>1.668042</v>
      </c>
      <c r="G87" s="20">
        <v>1.861354</v>
      </c>
      <c r="H87" s="20">
        <v>2.0520510000000001</v>
      </c>
      <c r="I87" s="20">
        <v>2.1536789999999999</v>
      </c>
      <c r="J87" s="20">
        <v>2.2680500000000001</v>
      </c>
      <c r="K87" s="20">
        <v>2.3939140000000001</v>
      </c>
      <c r="L87" s="20">
        <v>2.5253909999999999</v>
      </c>
      <c r="M87" s="20">
        <v>2.6506249999999998</v>
      </c>
    </row>
    <row r="88" spans="3:13" ht="12.75" hidden="1" customHeight="1" outlineLevel="1" x14ac:dyDescent="0.2">
      <c r="C88" s="19" t="s">
        <v>65</v>
      </c>
      <c r="D88" s="20">
        <v>22.983391999999998</v>
      </c>
      <c r="E88" s="20">
        <v>24.438071000000001</v>
      </c>
      <c r="F88" s="20">
        <v>22.286459000000001</v>
      </c>
      <c r="G88" s="20">
        <v>25.860876000000001</v>
      </c>
      <c r="H88" s="20">
        <v>25.773990999999999</v>
      </c>
      <c r="I88" s="20">
        <v>25.985652000000002</v>
      </c>
      <c r="J88" s="20">
        <v>27.998235999999999</v>
      </c>
      <c r="K88" s="20">
        <v>28.712492000000001</v>
      </c>
      <c r="L88" s="20">
        <v>29.021061</v>
      </c>
      <c r="M88" s="20">
        <v>30.237262999999999</v>
      </c>
    </row>
    <row r="89" spans="3:13" ht="12.75" hidden="1" customHeight="1" outlineLevel="1" x14ac:dyDescent="0.2">
      <c r="C89" s="19" t="s">
        <v>66</v>
      </c>
      <c r="D89" s="20">
        <v>30.473651</v>
      </c>
      <c r="E89" s="20">
        <v>32.042515999999999</v>
      </c>
      <c r="F89" s="20">
        <v>36.860683000000002</v>
      </c>
      <c r="G89" s="20">
        <v>47.798633000000002</v>
      </c>
      <c r="H89" s="20">
        <v>53.757533000000002</v>
      </c>
      <c r="I89" s="20">
        <v>60.882810999999997</v>
      </c>
      <c r="J89" s="20">
        <v>66.056471000000002</v>
      </c>
      <c r="K89" s="20">
        <v>67.829567999999995</v>
      </c>
      <c r="L89" s="20">
        <v>68.145144999999999</v>
      </c>
      <c r="M89" s="20">
        <v>68.846906000000004</v>
      </c>
    </row>
    <row r="90" spans="3:13" ht="12.75" hidden="1" customHeight="1" outlineLevel="1" x14ac:dyDescent="0.2">
      <c r="C90" s="19" t="s">
        <v>4</v>
      </c>
      <c r="D90" s="20">
        <v>0.67597700000000005</v>
      </c>
      <c r="E90" s="20">
        <v>0.67110700000000001</v>
      </c>
      <c r="F90" s="20">
        <v>0.66817800000000005</v>
      </c>
      <c r="G90" s="20">
        <v>0.66519300000000003</v>
      </c>
      <c r="H90" s="20">
        <v>0.66500400000000004</v>
      </c>
      <c r="I90" s="20">
        <v>0.66561700000000001</v>
      </c>
      <c r="J90" s="20">
        <v>0.66664999999999996</v>
      </c>
      <c r="K90" s="20">
        <v>0.66687200000000002</v>
      </c>
      <c r="L90" s="20">
        <v>0.66697799999999996</v>
      </c>
      <c r="M90" s="20">
        <v>0.667076</v>
      </c>
    </row>
    <row r="91" spans="3:13" ht="12.75" hidden="1" customHeight="1" outlineLevel="1" x14ac:dyDescent="0.2">
      <c r="C91" s="19" t="s">
        <v>67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</row>
    <row r="92" spans="3:13" ht="12.75" hidden="1" customHeight="1" outlineLevel="1" x14ac:dyDescent="0.2">
      <c r="C92" s="19" t="s">
        <v>0</v>
      </c>
      <c r="D92" s="20">
        <v>22.924454000000001</v>
      </c>
      <c r="E92" s="20">
        <v>22.503225</v>
      </c>
      <c r="F92" s="20">
        <v>26.422906999999999</v>
      </c>
      <c r="G92" s="20">
        <v>33.227755999999999</v>
      </c>
      <c r="H92" s="20">
        <v>104.222646</v>
      </c>
      <c r="I92" s="20">
        <v>124.485022</v>
      </c>
      <c r="J92" s="20">
        <v>137.99111400000001</v>
      </c>
      <c r="K92" s="20">
        <v>151.308502</v>
      </c>
      <c r="L92" s="20">
        <v>162.65674100000001</v>
      </c>
      <c r="M92" s="20">
        <v>173.545041</v>
      </c>
    </row>
    <row r="93" spans="3:13" ht="12.75" hidden="1" customHeight="1" outlineLevel="1" x14ac:dyDescent="0.2">
      <c r="C93" s="19" t="s">
        <v>1</v>
      </c>
      <c r="D93" s="20">
        <v>1.6180079999999999</v>
      </c>
      <c r="E93" s="20">
        <v>2.0273880000000002</v>
      </c>
      <c r="F93" s="20">
        <v>2.240964</v>
      </c>
      <c r="G93" s="20">
        <v>2.3771170000000001</v>
      </c>
      <c r="H93" s="20">
        <v>2.5429369999999998</v>
      </c>
      <c r="I93" s="20">
        <v>2.6233399999999998</v>
      </c>
      <c r="J93" s="20">
        <v>2.651494</v>
      </c>
      <c r="K93" s="20">
        <v>2.5076580000000002</v>
      </c>
      <c r="L93" s="20">
        <v>2.3584930000000002</v>
      </c>
      <c r="M93" s="20">
        <v>2.237644</v>
      </c>
    </row>
    <row r="94" spans="3:13" ht="12.75" hidden="1" customHeight="1" outlineLevel="1" x14ac:dyDescent="0.2">
      <c r="C94" s="19" t="s">
        <v>68</v>
      </c>
      <c r="D94" s="20">
        <v>0.28171200000000002</v>
      </c>
      <c r="E94" s="20">
        <v>0.23519000000000001</v>
      </c>
      <c r="F94" s="20">
        <v>0.18814800000000001</v>
      </c>
      <c r="G94" s="20">
        <v>0.13050100000000001</v>
      </c>
      <c r="H94" s="20">
        <v>8.6750999999999995E-2</v>
      </c>
      <c r="I94" s="20">
        <v>6.6735000000000003E-2</v>
      </c>
      <c r="J94" s="20">
        <v>0.13039000000000001</v>
      </c>
      <c r="K94" s="20">
        <v>0.29719200000000001</v>
      </c>
      <c r="L94" s="20">
        <v>0.257741</v>
      </c>
      <c r="M94" s="20">
        <v>0.198161</v>
      </c>
    </row>
    <row r="95" spans="3:13" ht="12.75" hidden="1" customHeight="1" outlineLevel="1" x14ac:dyDescent="0.2">
      <c r="C95" s="19" t="s">
        <v>69</v>
      </c>
      <c r="D95" s="20">
        <v>98.692389000000006</v>
      </c>
      <c r="E95" s="20">
        <v>104.904494</v>
      </c>
      <c r="F95" s="20">
        <v>155.35739899999999</v>
      </c>
      <c r="G95" s="20">
        <v>193.726934</v>
      </c>
      <c r="H95" s="20">
        <v>279.99550099999999</v>
      </c>
      <c r="I95" s="20">
        <v>322.64429999999999</v>
      </c>
      <c r="J95" s="20">
        <v>322.13469700000002</v>
      </c>
      <c r="K95" s="20">
        <v>321.347894</v>
      </c>
      <c r="L95" s="20">
        <v>320.12088199999999</v>
      </c>
      <c r="M95" s="20">
        <v>318.24677400000002</v>
      </c>
    </row>
    <row r="96" spans="3:13" ht="12.75" hidden="1" customHeight="1" outlineLevel="1" x14ac:dyDescent="0.2">
      <c r="C96" s="19" t="s">
        <v>70</v>
      </c>
      <c r="D96" s="20">
        <v>3.0573640000000002</v>
      </c>
      <c r="E96" s="20">
        <v>3.789272</v>
      </c>
      <c r="F96" s="20">
        <v>4.4097999999999997</v>
      </c>
      <c r="G96" s="20">
        <v>5.1309870000000002</v>
      </c>
      <c r="H96" s="20">
        <v>5.9218159999999997</v>
      </c>
      <c r="I96" s="20">
        <v>5.9619249999999999</v>
      </c>
      <c r="J96" s="20">
        <v>6.0192560000000004</v>
      </c>
      <c r="K96" s="20">
        <v>6.1065430000000003</v>
      </c>
      <c r="L96" s="20">
        <v>6.20953</v>
      </c>
      <c r="M96" s="20">
        <v>6.3109729999999997</v>
      </c>
    </row>
    <row r="97" spans="2:13" ht="12.75" hidden="1" customHeight="1" outlineLevel="1" x14ac:dyDescent="0.2">
      <c r="C97" s="19" t="s">
        <v>71</v>
      </c>
      <c r="D97" s="20">
        <v>2.9150000000000001E-3</v>
      </c>
      <c r="E97" s="20">
        <v>0.71085799999999999</v>
      </c>
      <c r="F97" s="20">
        <v>3.3927489999999998</v>
      </c>
      <c r="G97" s="20">
        <v>5.4610849999999997</v>
      </c>
      <c r="H97" s="20">
        <v>4.431756</v>
      </c>
      <c r="I97" s="20">
        <v>4.0346130000000002</v>
      </c>
      <c r="J97" s="20">
        <v>4.0651599999999997</v>
      </c>
      <c r="K97" s="20">
        <v>4.1734030000000004</v>
      </c>
      <c r="L97" s="20">
        <v>3.1093130000000002</v>
      </c>
      <c r="M97" s="20">
        <v>1.21898</v>
      </c>
    </row>
    <row r="98" spans="2:13" ht="12.75" hidden="1" customHeight="1" outlineLevel="1" x14ac:dyDescent="0.2">
      <c r="C98" s="19" t="s">
        <v>72</v>
      </c>
      <c r="D98" s="20">
        <v>1.7094000000000002E-2</v>
      </c>
      <c r="E98" s="20">
        <v>0.14326900000000001</v>
      </c>
      <c r="F98" s="20">
        <v>1.2684839999999999</v>
      </c>
      <c r="G98" s="20">
        <v>2.449055</v>
      </c>
      <c r="H98" s="20">
        <v>3.8316629999999998</v>
      </c>
      <c r="I98" s="20">
        <v>3.8506830000000001</v>
      </c>
      <c r="J98" s="20">
        <v>3.7798829999999999</v>
      </c>
      <c r="K98" s="20">
        <v>3.629359</v>
      </c>
      <c r="L98" s="20">
        <v>3.431324</v>
      </c>
      <c r="M98" s="20">
        <v>2.9715210000000001</v>
      </c>
    </row>
    <row r="99" spans="2:13" ht="12.75" hidden="1" customHeight="1" outlineLevel="1" x14ac:dyDescent="0.2">
      <c r="C99" s="19" t="s">
        <v>73</v>
      </c>
      <c r="D99" s="20">
        <v>0</v>
      </c>
      <c r="E99" s="20">
        <v>0</v>
      </c>
      <c r="F99" s="20">
        <v>0</v>
      </c>
      <c r="G99" s="20">
        <v>30.415164000000001</v>
      </c>
      <c r="H99" s="20">
        <v>83.632095000000007</v>
      </c>
      <c r="I99" s="20">
        <v>110.262957</v>
      </c>
      <c r="J99" s="20">
        <v>110.250955</v>
      </c>
      <c r="K99" s="20">
        <v>110.167125</v>
      </c>
      <c r="L99" s="20">
        <v>109.638037</v>
      </c>
      <c r="M99" s="20">
        <v>107.705354</v>
      </c>
    </row>
    <row r="100" spans="2:13" ht="12.75" hidden="1" customHeight="1" outlineLevel="1" x14ac:dyDescent="0.2"/>
    <row r="101" spans="2:13" ht="12.75" customHeight="1" collapsed="1" x14ac:dyDescent="0.2">
      <c r="B101" s="13" t="s">
        <v>50</v>
      </c>
    </row>
    <row r="102" spans="2:13" ht="12.75" hidden="1" customHeight="1" outlineLevel="1" x14ac:dyDescent="0.2">
      <c r="C102" s="22" t="s">
        <v>55</v>
      </c>
    </row>
    <row r="103" spans="2:13" ht="12.75" hidden="1" customHeight="1" outlineLevel="1" x14ac:dyDescent="0.2">
      <c r="D103" s="6">
        <v>2005</v>
      </c>
      <c r="E103" s="6">
        <v>2010</v>
      </c>
      <c r="F103" s="6">
        <v>2015</v>
      </c>
      <c r="G103" s="6">
        <v>2020</v>
      </c>
      <c r="H103" s="6">
        <v>2025</v>
      </c>
      <c r="I103" s="6">
        <v>2030</v>
      </c>
      <c r="J103" s="6">
        <v>2035</v>
      </c>
      <c r="K103" s="6">
        <v>2040</v>
      </c>
      <c r="L103" s="6">
        <v>2045</v>
      </c>
      <c r="M103" s="6">
        <v>2050</v>
      </c>
    </row>
    <row r="104" spans="2:13" ht="12.75" hidden="1" customHeight="1" outlineLevel="1" x14ac:dyDescent="0.2">
      <c r="C104" s="19" t="s">
        <v>56</v>
      </c>
      <c r="D104" s="20">
        <v>12.908569999999999</v>
      </c>
      <c r="E104" s="20">
        <v>13.302941000000002</v>
      </c>
      <c r="F104" s="20">
        <v>8.1188119999999984</v>
      </c>
      <c r="G104" s="20">
        <v>7.2044329999999999</v>
      </c>
      <c r="H104" s="20">
        <v>9.2735719999999997</v>
      </c>
      <c r="I104" s="20">
        <v>10.492838000000001</v>
      </c>
      <c r="J104" s="20">
        <v>12.017561000000001</v>
      </c>
      <c r="K104" s="20">
        <v>14.458224</v>
      </c>
      <c r="L104" s="20">
        <v>17.819853000000002</v>
      </c>
      <c r="M104" s="20">
        <v>22.189965000000001</v>
      </c>
    </row>
    <row r="105" spans="2:13" ht="12.75" hidden="1" customHeight="1" outlineLevel="1" x14ac:dyDescent="0.2"/>
    <row r="106" spans="2:13" ht="12.75" hidden="1" customHeight="1" outlineLevel="1" x14ac:dyDescent="0.2">
      <c r="C106" s="22" t="s">
        <v>57</v>
      </c>
    </row>
    <row r="107" spans="2:13" ht="12.75" hidden="1" customHeight="1" outlineLevel="1" x14ac:dyDescent="0.2">
      <c r="D107" s="6">
        <v>2005</v>
      </c>
      <c r="E107" s="6">
        <v>2010</v>
      </c>
      <c r="F107" s="6">
        <v>2015</v>
      </c>
      <c r="G107" s="6">
        <v>2020</v>
      </c>
      <c r="H107" s="6">
        <v>2025</v>
      </c>
      <c r="I107" s="6">
        <v>2030</v>
      </c>
      <c r="J107" s="6">
        <v>2035</v>
      </c>
      <c r="K107" s="6">
        <v>2040</v>
      </c>
      <c r="L107" s="6">
        <v>2045</v>
      </c>
      <c r="M107" s="6">
        <v>2050</v>
      </c>
    </row>
    <row r="108" spans="2:13" ht="12.75" hidden="1" customHeight="1" outlineLevel="1" x14ac:dyDescent="0.2">
      <c r="C108" s="19" t="s">
        <v>3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</row>
    <row r="109" spans="2:13" ht="12.75" hidden="1" customHeight="1" outlineLevel="1" x14ac:dyDescent="0.2">
      <c r="C109" s="19" t="s">
        <v>58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</row>
    <row r="110" spans="2:13" ht="12.75" hidden="1" customHeight="1" outlineLevel="1" x14ac:dyDescent="0.2">
      <c r="C110" s="19" t="s">
        <v>59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</row>
    <row r="111" spans="2:13" ht="12.75" hidden="1" customHeight="1" outlineLevel="1" x14ac:dyDescent="0.2">
      <c r="C111" s="19" t="s">
        <v>60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</row>
    <row r="112" spans="2:13" ht="12.75" hidden="1" customHeight="1" outlineLevel="1" x14ac:dyDescent="0.2">
      <c r="C112" s="19" t="s">
        <v>61</v>
      </c>
      <c r="D112" s="20">
        <v>0</v>
      </c>
      <c r="E112" s="20">
        <v>0</v>
      </c>
      <c r="F112" s="20">
        <v>2.5486000000000002E-2</v>
      </c>
      <c r="G112" s="20">
        <v>2.8292999999999999E-2</v>
      </c>
      <c r="H112" s="20">
        <v>3.4063999999999997E-2</v>
      </c>
      <c r="I112" s="20">
        <v>4.1686000000000001E-2</v>
      </c>
      <c r="J112" s="20">
        <v>4.2202999999999997E-2</v>
      </c>
      <c r="K112" s="20">
        <v>4.2159000000000002E-2</v>
      </c>
      <c r="L112" s="20">
        <v>4.6567999999999998E-2</v>
      </c>
      <c r="M112" s="20">
        <v>9.0469999999999995E-2</v>
      </c>
    </row>
    <row r="113" spans="3:13" ht="12.75" hidden="1" customHeight="1" outlineLevel="1" x14ac:dyDescent="0.2">
      <c r="C113" s="19" t="s">
        <v>62</v>
      </c>
      <c r="D113" s="20">
        <v>6.9498139999999999</v>
      </c>
      <c r="E113" s="20">
        <v>7.8906080000000003</v>
      </c>
      <c r="F113" s="20">
        <v>3.5862759999999998</v>
      </c>
      <c r="G113" s="20">
        <v>3.496899</v>
      </c>
      <c r="H113" s="20">
        <v>6.4991700000000003</v>
      </c>
      <c r="I113" s="20">
        <v>7.9792199999999998</v>
      </c>
      <c r="J113" s="20">
        <v>9.7938100000000006</v>
      </c>
      <c r="K113" s="20">
        <v>12.339535</v>
      </c>
      <c r="L113" s="20">
        <v>15.585110999999999</v>
      </c>
      <c r="M113" s="20">
        <v>19.519461</v>
      </c>
    </row>
    <row r="114" spans="3:13" ht="12.75" hidden="1" customHeight="1" outlineLevel="1" x14ac:dyDescent="0.2">
      <c r="C114" s="19" t="s">
        <v>63</v>
      </c>
      <c r="D114" s="20">
        <v>0.13650499999999999</v>
      </c>
      <c r="E114" s="20">
        <v>0.153646</v>
      </c>
      <c r="F114" s="20">
        <v>0.16545699999999999</v>
      </c>
      <c r="G114" s="20">
        <v>0.20308999999999999</v>
      </c>
      <c r="H114" s="20">
        <v>0.22295499999999999</v>
      </c>
      <c r="I114" s="20">
        <v>0.24604100000000001</v>
      </c>
      <c r="J114" s="20">
        <v>0.27122200000000002</v>
      </c>
      <c r="K114" s="20">
        <v>0.30311900000000003</v>
      </c>
      <c r="L114" s="20">
        <v>0.34483999999999998</v>
      </c>
      <c r="M114" s="20">
        <v>0.39275500000000002</v>
      </c>
    </row>
    <row r="115" spans="3:13" ht="12.75" hidden="1" customHeight="1" outlineLevel="1" x14ac:dyDescent="0.2">
      <c r="C115" s="19" t="s">
        <v>64</v>
      </c>
      <c r="D115" s="20">
        <v>0.45909699999999998</v>
      </c>
      <c r="E115" s="20">
        <v>0.45905699999999999</v>
      </c>
      <c r="F115" s="20">
        <v>0.45859800000000001</v>
      </c>
      <c r="G115" s="20">
        <v>0.45405899999999999</v>
      </c>
      <c r="H115" s="20">
        <v>0.41278399999999998</v>
      </c>
      <c r="I115" s="20">
        <v>0.20640800000000001</v>
      </c>
      <c r="J115" s="20">
        <v>1.8792E-2</v>
      </c>
      <c r="K115" s="20">
        <v>2.2100000000000001E-4</v>
      </c>
      <c r="L115" s="20">
        <v>4.0000000000000003E-5</v>
      </c>
      <c r="M115" s="20">
        <v>4.3999999999999999E-5</v>
      </c>
    </row>
    <row r="116" spans="3:13" ht="12.75" hidden="1" customHeight="1" outlineLevel="1" x14ac:dyDescent="0.2">
      <c r="C116" s="19" t="s">
        <v>65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</row>
    <row r="117" spans="3:13" ht="12.75" hidden="1" customHeight="1" outlineLevel="1" x14ac:dyDescent="0.2">
      <c r="C117" s="19" t="s">
        <v>66</v>
      </c>
      <c r="D117" s="20">
        <v>6.2508999999999995E-2</v>
      </c>
      <c r="E117" s="20">
        <v>6.9182999999999995E-2</v>
      </c>
      <c r="F117" s="20">
        <v>6.9153000000000006E-2</v>
      </c>
      <c r="G117" s="20">
        <v>6.8953E-2</v>
      </c>
      <c r="H117" s="20">
        <v>6.7617999999999998E-2</v>
      </c>
      <c r="I117" s="20">
        <v>5.9674999999999999E-2</v>
      </c>
      <c r="J117" s="20">
        <v>3.2259999999999997E-2</v>
      </c>
      <c r="K117" s="20">
        <v>6.2420000000000002E-3</v>
      </c>
      <c r="L117" s="20">
        <v>4.35E-4</v>
      </c>
      <c r="M117" s="20">
        <v>7.9999999999999996E-6</v>
      </c>
    </row>
    <row r="118" spans="3:13" ht="12.75" hidden="1" customHeight="1" outlineLevel="1" x14ac:dyDescent="0.2">
      <c r="C118" s="19" t="s">
        <v>4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</row>
    <row r="119" spans="3:13" ht="12.75" hidden="1" customHeight="1" outlineLevel="1" x14ac:dyDescent="0.2">
      <c r="C119" s="19" t="s">
        <v>67</v>
      </c>
      <c r="D119" s="20">
        <v>0</v>
      </c>
      <c r="E119" s="20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</row>
    <row r="120" spans="3:13" ht="12.75" hidden="1" customHeight="1" outlineLevel="1" x14ac:dyDescent="0.2">
      <c r="C120" s="19" t="s">
        <v>0</v>
      </c>
      <c r="D120" s="20">
        <v>0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</row>
    <row r="121" spans="3:13" ht="12.75" hidden="1" customHeight="1" outlineLevel="1" x14ac:dyDescent="0.2">
      <c r="C121" s="19" t="s">
        <v>1</v>
      </c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</row>
    <row r="122" spans="3:13" ht="12.75" hidden="1" customHeight="1" outlineLevel="1" x14ac:dyDescent="0.2">
      <c r="C122" s="19" t="s">
        <v>68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</row>
    <row r="123" spans="3:13" ht="12.75" hidden="1" customHeight="1" outlineLevel="1" x14ac:dyDescent="0.2">
      <c r="C123" s="19" t="s">
        <v>69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</row>
    <row r="124" spans="3:13" ht="12.75" hidden="1" customHeight="1" outlineLevel="1" x14ac:dyDescent="0.2">
      <c r="C124" s="19" t="s">
        <v>70</v>
      </c>
      <c r="D124" s="20">
        <v>5.1982169999999996</v>
      </c>
      <c r="E124" s="20">
        <v>4.3415140000000001</v>
      </c>
      <c r="F124" s="20">
        <v>3.4125939999999999</v>
      </c>
      <c r="G124" s="20">
        <v>2.5172620000000001</v>
      </c>
      <c r="H124" s="20">
        <v>1.6294770000000001</v>
      </c>
      <c r="I124" s="20">
        <v>1.589731</v>
      </c>
      <c r="J124" s="20">
        <v>1.5536399999999999</v>
      </c>
      <c r="K124" s="20">
        <v>1.5712090000000001</v>
      </c>
      <c r="L124" s="20">
        <v>1.6095729999999999</v>
      </c>
      <c r="M124" s="20">
        <v>1.644336</v>
      </c>
    </row>
    <row r="125" spans="3:13" ht="12.75" hidden="1" customHeight="1" outlineLevel="1" x14ac:dyDescent="0.2">
      <c r="C125" s="19" t="s">
        <v>71</v>
      </c>
      <c r="D125" s="20">
        <v>0</v>
      </c>
      <c r="E125" s="20">
        <v>0.28368199999999999</v>
      </c>
      <c r="F125" s="20">
        <v>0.29181499999999999</v>
      </c>
      <c r="G125" s="20">
        <v>0.312195</v>
      </c>
      <c r="H125" s="20">
        <v>0.25385000000000002</v>
      </c>
      <c r="I125" s="20">
        <v>0.22856699999999999</v>
      </c>
      <c r="J125" s="20">
        <v>0.20885699999999999</v>
      </c>
      <c r="K125" s="20">
        <v>0.13377500000000001</v>
      </c>
      <c r="L125" s="20">
        <v>6.4436999999999994E-2</v>
      </c>
      <c r="M125" s="20">
        <v>5.5677999999999998E-2</v>
      </c>
    </row>
    <row r="126" spans="3:13" ht="12.75" hidden="1" customHeight="1" outlineLevel="1" x14ac:dyDescent="0.2">
      <c r="C126" s="19" t="s">
        <v>72</v>
      </c>
      <c r="D126" s="20">
        <v>0.10242800000000001</v>
      </c>
      <c r="E126" s="20">
        <v>0.105251</v>
      </c>
      <c r="F126" s="20">
        <v>0.109433</v>
      </c>
      <c r="G126" s="20">
        <v>0.123682</v>
      </c>
      <c r="H126" s="20">
        <v>0.15365400000000001</v>
      </c>
      <c r="I126" s="20">
        <v>0.14151</v>
      </c>
      <c r="J126" s="20">
        <v>9.6777000000000002E-2</v>
      </c>
      <c r="K126" s="20">
        <v>6.1963999999999998E-2</v>
      </c>
      <c r="L126" s="20">
        <v>0.168849</v>
      </c>
      <c r="M126" s="20">
        <v>0.48721300000000001</v>
      </c>
    </row>
    <row r="127" spans="3:13" ht="12.75" hidden="1" customHeight="1" outlineLevel="1" x14ac:dyDescent="0.2">
      <c r="C127" s="19" t="s">
        <v>73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</row>
    <row r="128" spans="3:13" ht="12.75" hidden="1" customHeight="1" outlineLevel="1" x14ac:dyDescent="0.2"/>
    <row r="129" spans="2:13" ht="12.75" customHeight="1" collapsed="1" x14ac:dyDescent="0.2">
      <c r="B129" s="13" t="s">
        <v>51</v>
      </c>
    </row>
    <row r="130" spans="2:13" ht="12.75" hidden="1" customHeight="1" outlineLevel="1" x14ac:dyDescent="0.2">
      <c r="C130" s="22" t="s">
        <v>55</v>
      </c>
    </row>
    <row r="131" spans="2:13" ht="12.75" hidden="1" customHeight="1" outlineLevel="1" x14ac:dyDescent="0.2">
      <c r="D131" s="6">
        <v>2005</v>
      </c>
      <c r="E131" s="6">
        <v>2010</v>
      </c>
      <c r="F131" s="6">
        <v>2015</v>
      </c>
      <c r="G131" s="6">
        <v>2020</v>
      </c>
      <c r="H131" s="6">
        <v>2025</v>
      </c>
      <c r="I131" s="6">
        <v>2030</v>
      </c>
      <c r="J131" s="6">
        <v>2035</v>
      </c>
      <c r="K131" s="6">
        <v>2040</v>
      </c>
      <c r="L131" s="6">
        <v>2045</v>
      </c>
      <c r="M131" s="6">
        <v>2050</v>
      </c>
    </row>
    <row r="132" spans="2:13" ht="12.75" hidden="1" customHeight="1" outlineLevel="1" x14ac:dyDescent="0.2">
      <c r="C132" s="19" t="s">
        <v>56</v>
      </c>
      <c r="D132" s="20">
        <v>406.16612399999997</v>
      </c>
      <c r="E132" s="20">
        <v>377.09832399999993</v>
      </c>
      <c r="F132" s="20">
        <v>342.35774600000008</v>
      </c>
      <c r="G132" s="20">
        <v>336.47462400000018</v>
      </c>
      <c r="H132" s="20">
        <v>300.73874399999994</v>
      </c>
      <c r="I132" s="20">
        <v>293.20168100000001</v>
      </c>
      <c r="J132" s="20">
        <v>285.20705099999998</v>
      </c>
      <c r="K132" s="20">
        <v>276.55276099999998</v>
      </c>
      <c r="L132" s="20">
        <v>268.21134000000001</v>
      </c>
      <c r="M132" s="20">
        <v>253.50860199999997</v>
      </c>
    </row>
    <row r="133" spans="2:13" ht="12.75" hidden="1" customHeight="1" outlineLevel="1" x14ac:dyDescent="0.2"/>
    <row r="134" spans="2:13" ht="12.75" hidden="1" customHeight="1" outlineLevel="1" x14ac:dyDescent="0.2">
      <c r="C134" s="22" t="s">
        <v>57</v>
      </c>
    </row>
    <row r="135" spans="2:13" ht="12.75" hidden="1" customHeight="1" outlineLevel="1" x14ac:dyDescent="0.2">
      <c r="D135" s="6">
        <v>2005</v>
      </c>
      <c r="E135" s="6">
        <v>2010</v>
      </c>
      <c r="F135" s="6">
        <v>2015</v>
      </c>
      <c r="G135" s="6">
        <v>2020</v>
      </c>
      <c r="H135" s="6">
        <v>2025</v>
      </c>
      <c r="I135" s="6">
        <v>2030</v>
      </c>
      <c r="J135" s="6">
        <v>2035</v>
      </c>
      <c r="K135" s="6">
        <v>2040</v>
      </c>
      <c r="L135" s="6">
        <v>2045</v>
      </c>
      <c r="M135" s="6">
        <v>2050</v>
      </c>
    </row>
    <row r="136" spans="2:13" ht="12.75" hidden="1" customHeight="1" outlineLevel="1" x14ac:dyDescent="0.2">
      <c r="C136" s="19" t="s">
        <v>3</v>
      </c>
      <c r="D136" s="20">
        <v>6.6204700000000001</v>
      </c>
      <c r="E136" s="20">
        <v>4.40564</v>
      </c>
      <c r="F136" s="20">
        <v>2.34389</v>
      </c>
      <c r="G136" s="20">
        <v>1.24641</v>
      </c>
      <c r="H136" s="20">
        <v>0.36804100000000001</v>
      </c>
      <c r="I136" s="20">
        <v>0.10656</v>
      </c>
      <c r="J136" s="20">
        <v>2.8514000000000001E-2</v>
      </c>
      <c r="K136" s="20">
        <v>1.7489999999999999E-2</v>
      </c>
      <c r="L136" s="20">
        <v>1.3782000000000001E-2</v>
      </c>
      <c r="M136" s="20">
        <v>1.1514999999999999E-2</v>
      </c>
    </row>
    <row r="137" spans="2:13" ht="12.75" hidden="1" customHeight="1" outlineLevel="1" x14ac:dyDescent="0.2">
      <c r="C137" s="19" t="s">
        <v>58</v>
      </c>
      <c r="D137" s="20">
        <v>3.9634939999999999</v>
      </c>
      <c r="E137" s="20">
        <v>2.9754209999999999</v>
      </c>
      <c r="F137" s="20">
        <v>2.1709160000000001</v>
      </c>
      <c r="G137" s="20">
        <v>1.3241970000000001</v>
      </c>
      <c r="H137" s="20">
        <v>0.54580499999999998</v>
      </c>
      <c r="I137" s="20">
        <v>0.30928499999999998</v>
      </c>
      <c r="J137" s="20">
        <v>6.3997999999999999E-2</v>
      </c>
      <c r="K137" s="20">
        <v>9.2829999999999996E-3</v>
      </c>
      <c r="L137" s="20">
        <v>5.1289999999999999E-3</v>
      </c>
      <c r="M137" s="20">
        <v>4.2820000000000002E-3</v>
      </c>
    </row>
    <row r="138" spans="2:13" ht="12.75" hidden="1" customHeight="1" outlineLevel="1" x14ac:dyDescent="0.2">
      <c r="C138" s="19" t="s">
        <v>59</v>
      </c>
      <c r="D138" s="20">
        <v>141.523076</v>
      </c>
      <c r="E138" s="20">
        <v>131.29707200000001</v>
      </c>
      <c r="F138" s="20">
        <v>113.846581</v>
      </c>
      <c r="G138" s="20">
        <v>103.89260899999999</v>
      </c>
      <c r="H138" s="20">
        <v>83.525434000000004</v>
      </c>
      <c r="I138" s="20">
        <v>76.343636000000004</v>
      </c>
      <c r="J138" s="20">
        <v>75.061102000000005</v>
      </c>
      <c r="K138" s="20">
        <v>73.499368000000004</v>
      </c>
      <c r="L138" s="20">
        <v>72.459368999999995</v>
      </c>
      <c r="M138" s="20">
        <v>63.541227999999997</v>
      </c>
    </row>
    <row r="139" spans="2:13" ht="12.75" hidden="1" customHeight="1" outlineLevel="1" x14ac:dyDescent="0.2">
      <c r="C139" s="19" t="s">
        <v>60</v>
      </c>
      <c r="D139" s="20">
        <v>208.35891799999999</v>
      </c>
      <c r="E139" s="20">
        <v>195.93557100000001</v>
      </c>
      <c r="F139" s="20">
        <v>183.74028000000001</v>
      </c>
      <c r="G139" s="20">
        <v>188.01993300000001</v>
      </c>
      <c r="H139" s="20">
        <v>171.382226</v>
      </c>
      <c r="I139" s="20">
        <v>169.87427299999999</v>
      </c>
      <c r="J139" s="20">
        <v>163.27947900000001</v>
      </c>
      <c r="K139" s="20">
        <v>155.988776</v>
      </c>
      <c r="L139" s="20">
        <v>147.72142500000001</v>
      </c>
      <c r="M139" s="20">
        <v>140.686037</v>
      </c>
    </row>
    <row r="140" spans="2:13" ht="12.75" hidden="1" customHeight="1" outlineLevel="1" x14ac:dyDescent="0.2">
      <c r="C140" s="19" t="s">
        <v>61</v>
      </c>
      <c r="D140" s="20">
        <v>1.8984000000000001E-2</v>
      </c>
      <c r="E140" s="20">
        <v>0</v>
      </c>
      <c r="F140" s="20">
        <v>3.6999999999999998E-5</v>
      </c>
      <c r="G140" s="20">
        <v>2.61E-4</v>
      </c>
      <c r="H140" s="20">
        <v>4.06E-4</v>
      </c>
      <c r="I140" s="20">
        <v>4.4299999999999998E-4</v>
      </c>
      <c r="J140" s="20">
        <v>4.2000000000000002E-4</v>
      </c>
      <c r="K140" s="20">
        <v>4.1599999999999997E-4</v>
      </c>
      <c r="L140" s="20">
        <v>3.88E-4</v>
      </c>
      <c r="M140" s="20">
        <v>2.9799999999999998E-4</v>
      </c>
    </row>
    <row r="141" spans="2:13" ht="12.75" hidden="1" customHeight="1" outlineLevel="1" x14ac:dyDescent="0.2">
      <c r="C141" s="19" t="s">
        <v>62</v>
      </c>
      <c r="D141" s="20">
        <v>2.9094630000000001</v>
      </c>
      <c r="E141" s="20">
        <v>2.157591</v>
      </c>
      <c r="F141" s="20">
        <v>0.79634899999999997</v>
      </c>
      <c r="G141" s="20">
        <v>0.57609699999999997</v>
      </c>
      <c r="H141" s="20">
        <v>0.90056700000000001</v>
      </c>
      <c r="I141" s="20">
        <v>1.0703290000000001</v>
      </c>
      <c r="J141" s="20">
        <v>1.2876479999999999</v>
      </c>
      <c r="K141" s="20">
        <v>1.608703</v>
      </c>
      <c r="L141" s="20">
        <v>2.1414749999999998</v>
      </c>
      <c r="M141" s="20">
        <v>2.8661720000000002</v>
      </c>
    </row>
    <row r="142" spans="2:13" ht="12.75" hidden="1" customHeight="1" outlineLevel="1" x14ac:dyDescent="0.2">
      <c r="C142" s="19" t="s">
        <v>63</v>
      </c>
      <c r="D142" s="20">
        <v>0.444386</v>
      </c>
      <c r="E142" s="20">
        <v>0.41722700000000001</v>
      </c>
      <c r="F142" s="20">
        <v>0.43501000000000001</v>
      </c>
      <c r="G142" s="20">
        <v>0.78103500000000003</v>
      </c>
      <c r="H142" s="20">
        <v>0.84701099999999996</v>
      </c>
      <c r="I142" s="20">
        <v>0.90467900000000001</v>
      </c>
      <c r="J142" s="20">
        <v>0.92821799999999999</v>
      </c>
      <c r="K142" s="20">
        <v>0.951677</v>
      </c>
      <c r="L142" s="20">
        <v>0.98576299999999994</v>
      </c>
      <c r="M142" s="20">
        <v>0.97740700000000003</v>
      </c>
    </row>
    <row r="143" spans="2:13" ht="12.75" hidden="1" customHeight="1" outlineLevel="1" x14ac:dyDescent="0.2">
      <c r="C143" s="19" t="s">
        <v>64</v>
      </c>
      <c r="D143" s="20">
        <v>11.191981</v>
      </c>
      <c r="E143" s="20">
        <v>11.185774</v>
      </c>
      <c r="F143" s="20">
        <v>10.826632999999999</v>
      </c>
      <c r="G143" s="20">
        <v>10.493517000000001</v>
      </c>
      <c r="H143" s="20">
        <v>10.171859</v>
      </c>
      <c r="I143" s="20">
        <v>10.664624999999999</v>
      </c>
      <c r="J143" s="20">
        <v>11.201186</v>
      </c>
      <c r="K143" s="20">
        <v>11.889714</v>
      </c>
      <c r="L143" s="20">
        <v>12.68439</v>
      </c>
      <c r="M143" s="20">
        <v>13.451034999999999</v>
      </c>
    </row>
    <row r="144" spans="2:13" ht="12.75" hidden="1" customHeight="1" outlineLevel="1" x14ac:dyDescent="0.2">
      <c r="C144" s="19" t="s">
        <v>65</v>
      </c>
      <c r="D144" s="20">
        <v>1.9228449999999999</v>
      </c>
      <c r="E144" s="20">
        <v>0.33044699999999999</v>
      </c>
      <c r="F144" s="20">
        <v>6.8321000000000007E-2</v>
      </c>
      <c r="G144" s="20">
        <v>2.7548E-2</v>
      </c>
      <c r="H144" s="20">
        <v>1.5713000000000001E-2</v>
      </c>
      <c r="I144" s="20">
        <v>8.0579999999999992E-3</v>
      </c>
      <c r="J144" s="20">
        <v>7.2100000000000003E-3</v>
      </c>
      <c r="K144" s="20">
        <v>6.3730000000000002E-3</v>
      </c>
      <c r="L144" s="20">
        <v>5.3239999999999997E-3</v>
      </c>
      <c r="M144" s="20">
        <v>4.7819999999999998E-3</v>
      </c>
    </row>
    <row r="145" spans="2:13" ht="12.75" hidden="1" customHeight="1" outlineLevel="1" x14ac:dyDescent="0.2">
      <c r="C145" s="19" t="s">
        <v>66</v>
      </c>
      <c r="D145" s="20">
        <v>0.45180100000000001</v>
      </c>
      <c r="E145" s="20">
        <v>0.248471</v>
      </c>
      <c r="F145" s="20">
        <v>0.24774499999999999</v>
      </c>
      <c r="G145" s="20">
        <v>0.23513000000000001</v>
      </c>
      <c r="H145" s="20">
        <v>0.118272</v>
      </c>
      <c r="I145" s="20">
        <v>7.437E-3</v>
      </c>
      <c r="J145" s="20">
        <v>1.1800000000000001E-3</v>
      </c>
      <c r="K145" s="20">
        <v>9.1299999999999997E-4</v>
      </c>
      <c r="L145" s="20">
        <v>6.3900000000000003E-4</v>
      </c>
      <c r="M145" s="20">
        <v>5.2700000000000002E-4</v>
      </c>
    </row>
    <row r="146" spans="2:13" ht="12.75" hidden="1" customHeight="1" outlineLevel="1" x14ac:dyDescent="0.2">
      <c r="C146" s="19" t="s">
        <v>4</v>
      </c>
      <c r="D146" s="20">
        <v>7.0868099999999998</v>
      </c>
      <c r="E146" s="20">
        <v>6.9285449999999997</v>
      </c>
      <c r="F146" s="20">
        <v>5.3910460000000002</v>
      </c>
      <c r="G146" s="20">
        <v>6.3608500000000001</v>
      </c>
      <c r="H146" s="20">
        <v>6.2954090000000003</v>
      </c>
      <c r="I146" s="20">
        <v>6.2293500000000002</v>
      </c>
      <c r="J146" s="20">
        <v>6.2096609999999997</v>
      </c>
      <c r="K146" s="20">
        <v>6.2136969999999998</v>
      </c>
      <c r="L146" s="20">
        <v>6.1855479999999998</v>
      </c>
      <c r="M146" s="20">
        <v>6.1602389999999998</v>
      </c>
    </row>
    <row r="147" spans="2:13" ht="12.75" hidden="1" customHeight="1" outlineLevel="1" x14ac:dyDescent="0.2">
      <c r="C147" s="19" t="s">
        <v>67</v>
      </c>
      <c r="D147" s="20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</row>
    <row r="148" spans="2:13" ht="12.75" hidden="1" customHeight="1" outlineLevel="1" x14ac:dyDescent="0.2">
      <c r="C148" s="19" t="s">
        <v>0</v>
      </c>
      <c r="D148" s="20">
        <v>1.0716870000000001</v>
      </c>
      <c r="E148" s="20">
        <v>0.85785199999999995</v>
      </c>
      <c r="F148" s="20">
        <v>0.64401299999999995</v>
      </c>
      <c r="G148" s="20">
        <v>0.43020199999999997</v>
      </c>
      <c r="H148" s="20">
        <v>0.21634600000000001</v>
      </c>
      <c r="I148" s="20">
        <v>2.2130000000000001E-3</v>
      </c>
      <c r="J148" s="20">
        <v>1.1850000000000001E-3</v>
      </c>
      <c r="K148" s="20">
        <v>2.8499999999999999E-4</v>
      </c>
      <c r="L148" s="20">
        <v>1.5200000000000001E-4</v>
      </c>
      <c r="M148" s="20">
        <v>1.37E-4</v>
      </c>
    </row>
    <row r="149" spans="2:13" ht="12.75" hidden="1" customHeight="1" outlineLevel="1" x14ac:dyDescent="0.2">
      <c r="C149" s="19" t="s">
        <v>1</v>
      </c>
      <c r="D149" s="20">
        <v>7.3500769999999997</v>
      </c>
      <c r="E149" s="20">
        <v>7.5218030000000002</v>
      </c>
      <c r="F149" s="20">
        <v>7.2924179999999996</v>
      </c>
      <c r="G149" s="20">
        <v>6.9197540000000002</v>
      </c>
      <c r="H149" s="20">
        <v>6.6906610000000004</v>
      </c>
      <c r="I149" s="20">
        <v>6.5907489999999997</v>
      </c>
      <c r="J149" s="20">
        <v>6.4515359999999999</v>
      </c>
      <c r="K149" s="20">
        <v>6.1743059999999996</v>
      </c>
      <c r="L149" s="20">
        <v>6.0906010000000004</v>
      </c>
      <c r="M149" s="20">
        <v>6.171672</v>
      </c>
    </row>
    <row r="150" spans="2:13" ht="12.75" hidden="1" customHeight="1" outlineLevel="1" x14ac:dyDescent="0.2">
      <c r="C150" s="19" t="s">
        <v>68</v>
      </c>
      <c r="D150" s="20">
        <v>4.312392</v>
      </c>
      <c r="E150" s="20">
        <v>3.6002450000000001</v>
      </c>
      <c r="F150" s="20">
        <v>2.8888639999999999</v>
      </c>
      <c r="G150" s="20">
        <v>2.0161880000000001</v>
      </c>
      <c r="H150" s="20">
        <v>1.3619289999999999</v>
      </c>
      <c r="I150" s="20">
        <v>1.056594</v>
      </c>
      <c r="J150" s="20">
        <v>0.73578200000000005</v>
      </c>
      <c r="K150" s="20">
        <v>0.36949199999999999</v>
      </c>
      <c r="L150" s="20">
        <v>0.25440600000000002</v>
      </c>
      <c r="M150" s="20">
        <v>0.19450899999999999</v>
      </c>
    </row>
    <row r="151" spans="2:13" ht="12.75" hidden="1" customHeight="1" outlineLevel="1" x14ac:dyDescent="0.2">
      <c r="C151" s="19" t="s">
        <v>69</v>
      </c>
      <c r="D151" s="20">
        <v>4.3081630000000004</v>
      </c>
      <c r="E151" s="20">
        <v>4.527552</v>
      </c>
      <c r="F151" s="20">
        <v>6.3444969999999996</v>
      </c>
      <c r="G151" s="20">
        <v>8.1263880000000004</v>
      </c>
      <c r="H151" s="20">
        <v>11.708761000000001</v>
      </c>
      <c r="I151" s="20">
        <v>13.439195</v>
      </c>
      <c r="J151" s="20">
        <v>13.405336999999999</v>
      </c>
      <c r="K151" s="20">
        <v>13.347166</v>
      </c>
      <c r="L151" s="20">
        <v>13.251946999999999</v>
      </c>
      <c r="M151" s="20">
        <v>13.176931</v>
      </c>
    </row>
    <row r="152" spans="2:13" ht="12.75" hidden="1" customHeight="1" outlineLevel="1" x14ac:dyDescent="0.2">
      <c r="C152" s="19" t="s">
        <v>70</v>
      </c>
      <c r="D152" s="20">
        <v>4.5636720000000004</v>
      </c>
      <c r="E152" s="20">
        <v>4.485188</v>
      </c>
      <c r="F152" s="20">
        <v>4.3498159999999997</v>
      </c>
      <c r="G152" s="20">
        <v>4.25814</v>
      </c>
      <c r="H152" s="20">
        <v>4.1964399999999999</v>
      </c>
      <c r="I152" s="20">
        <v>4.2065070000000002</v>
      </c>
      <c r="J152" s="20">
        <v>4.220879</v>
      </c>
      <c r="K152" s="20">
        <v>4.2476890000000003</v>
      </c>
      <c r="L152" s="20">
        <v>4.2847879999999998</v>
      </c>
      <c r="M152" s="20">
        <v>4.331798</v>
      </c>
    </row>
    <row r="153" spans="2:13" ht="12.75" hidden="1" customHeight="1" outlineLevel="1" x14ac:dyDescent="0.2">
      <c r="C153" s="19" t="s">
        <v>71</v>
      </c>
      <c r="D153" s="20">
        <v>3.2299999999999999E-4</v>
      </c>
      <c r="E153" s="20">
        <v>9.0948000000000001E-2</v>
      </c>
      <c r="F153" s="20">
        <v>0.31062299999999998</v>
      </c>
      <c r="G153" s="20">
        <v>0.495502</v>
      </c>
      <c r="H153" s="20">
        <v>0.39877600000000002</v>
      </c>
      <c r="I153" s="20">
        <v>0.37125599999999997</v>
      </c>
      <c r="J153" s="20">
        <v>0.37336799999999998</v>
      </c>
      <c r="K153" s="20">
        <v>0.37689600000000001</v>
      </c>
      <c r="L153" s="20">
        <v>0.31653900000000001</v>
      </c>
      <c r="M153" s="20">
        <v>0.18959799999999999</v>
      </c>
    </row>
    <row r="154" spans="2:13" ht="12.75" hidden="1" customHeight="1" outlineLevel="1" x14ac:dyDescent="0.2">
      <c r="C154" s="19" t="s">
        <v>72</v>
      </c>
      <c r="D154" s="20">
        <v>6.7582000000000003E-2</v>
      </c>
      <c r="E154" s="20">
        <v>0.13297700000000001</v>
      </c>
      <c r="F154" s="20">
        <v>0.66070700000000004</v>
      </c>
      <c r="G154" s="20">
        <v>1.2708630000000001</v>
      </c>
      <c r="H154" s="20">
        <v>1.995088</v>
      </c>
      <c r="I154" s="20">
        <v>2.016492</v>
      </c>
      <c r="J154" s="20">
        <v>1.950348</v>
      </c>
      <c r="K154" s="20">
        <v>1.850517</v>
      </c>
      <c r="L154" s="20">
        <v>1.8096749999999999</v>
      </c>
      <c r="M154" s="20">
        <v>1.740435</v>
      </c>
    </row>
    <row r="155" spans="2:13" ht="12.75" hidden="1" customHeight="1" outlineLevel="1" x14ac:dyDescent="0.2">
      <c r="C155" s="19" t="s">
        <v>73</v>
      </c>
      <c r="D155" s="20">
        <v>0</v>
      </c>
      <c r="E155" s="20"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</row>
    <row r="156" spans="2:13" ht="12.75" hidden="1" customHeight="1" outlineLevel="1" x14ac:dyDescent="0.2"/>
    <row r="157" spans="2:13" ht="12.75" customHeight="1" collapsed="1" x14ac:dyDescent="0.2">
      <c r="B157" s="13" t="s">
        <v>52</v>
      </c>
    </row>
    <row r="158" spans="2:13" ht="12.75" hidden="1" customHeight="1" outlineLevel="1" x14ac:dyDescent="0.2">
      <c r="C158" s="22" t="s">
        <v>55</v>
      </c>
    </row>
    <row r="159" spans="2:13" ht="12.75" hidden="1" customHeight="1" outlineLevel="1" x14ac:dyDescent="0.2">
      <c r="D159" s="6">
        <v>2005</v>
      </c>
      <c r="E159" s="6">
        <v>2010</v>
      </c>
      <c r="F159" s="6">
        <v>2015</v>
      </c>
      <c r="G159" s="6">
        <v>2020</v>
      </c>
      <c r="H159" s="6">
        <v>2025</v>
      </c>
      <c r="I159" s="6">
        <v>2030</v>
      </c>
      <c r="J159" s="6">
        <v>2035</v>
      </c>
      <c r="K159" s="6">
        <v>2040</v>
      </c>
      <c r="L159" s="6">
        <v>2045</v>
      </c>
      <c r="M159" s="6">
        <v>2050</v>
      </c>
    </row>
    <row r="160" spans="2:13" ht="12.75" hidden="1" customHeight="1" outlineLevel="1" x14ac:dyDescent="0.2">
      <c r="C160" s="19" t="s">
        <v>56</v>
      </c>
      <c r="D160" s="20">
        <v>214.575582</v>
      </c>
      <c r="E160" s="20">
        <v>216.56144899999998</v>
      </c>
      <c r="F160" s="20">
        <v>217.32351199999999</v>
      </c>
      <c r="G160" s="20">
        <v>245.53249199999999</v>
      </c>
      <c r="H160" s="20">
        <v>275.53040199999998</v>
      </c>
      <c r="I160" s="20">
        <v>295.578642</v>
      </c>
      <c r="J160" s="20">
        <v>312.64720199999999</v>
      </c>
      <c r="K160" s="20">
        <v>334.94037200000002</v>
      </c>
      <c r="L160" s="20">
        <v>362.58945600000004</v>
      </c>
      <c r="M160" s="20">
        <v>401.39371899999986</v>
      </c>
    </row>
    <row r="161" spans="3:13" ht="12.75" hidden="1" customHeight="1" outlineLevel="1" x14ac:dyDescent="0.2"/>
    <row r="162" spans="3:13" ht="12.75" hidden="1" customHeight="1" outlineLevel="1" x14ac:dyDescent="0.2">
      <c r="C162" s="22" t="s">
        <v>57</v>
      </c>
    </row>
    <row r="163" spans="3:13" ht="12.75" hidden="1" customHeight="1" outlineLevel="1" x14ac:dyDescent="0.2">
      <c r="D163" s="6">
        <v>2005</v>
      </c>
      <c r="E163" s="6">
        <v>2010</v>
      </c>
      <c r="F163" s="6">
        <v>2015</v>
      </c>
      <c r="G163" s="6">
        <v>2020</v>
      </c>
      <c r="H163" s="6">
        <v>2025</v>
      </c>
      <c r="I163" s="6">
        <v>2030</v>
      </c>
      <c r="J163" s="6">
        <v>2035</v>
      </c>
      <c r="K163" s="6">
        <v>2040</v>
      </c>
      <c r="L163" s="6">
        <v>2045</v>
      </c>
      <c r="M163" s="6">
        <v>2050</v>
      </c>
    </row>
    <row r="164" spans="3:13" ht="12.75" hidden="1" customHeight="1" outlineLevel="1" x14ac:dyDescent="0.2">
      <c r="C164" s="19" t="s">
        <v>3</v>
      </c>
      <c r="D164" s="20">
        <v>64.980708000000007</v>
      </c>
      <c r="E164" s="20">
        <v>67.833538000000004</v>
      </c>
      <c r="F164" s="20">
        <v>68.430145999999993</v>
      </c>
      <c r="G164" s="20">
        <v>69.922505000000001</v>
      </c>
      <c r="H164" s="20">
        <v>74.271544000000006</v>
      </c>
      <c r="I164" s="20">
        <v>74.094066999999995</v>
      </c>
      <c r="J164" s="20">
        <v>75.983598000000001</v>
      </c>
      <c r="K164" s="20">
        <v>78.367998999999998</v>
      </c>
      <c r="L164" s="20">
        <v>81.092121000000006</v>
      </c>
      <c r="M164" s="20">
        <v>83.951104000000001</v>
      </c>
    </row>
    <row r="165" spans="3:13" ht="12.75" hidden="1" customHeight="1" outlineLevel="1" x14ac:dyDescent="0.2">
      <c r="C165" s="19" t="s">
        <v>58</v>
      </c>
      <c r="D165" s="20">
        <v>51.438941999999997</v>
      </c>
      <c r="E165" s="20">
        <v>56.085479999999997</v>
      </c>
      <c r="F165" s="20">
        <v>55.213343999999999</v>
      </c>
      <c r="G165" s="20">
        <v>56.375033999999999</v>
      </c>
      <c r="H165" s="20">
        <v>56.829799000000001</v>
      </c>
      <c r="I165" s="20">
        <v>58.262363999999998</v>
      </c>
      <c r="J165" s="20">
        <v>60.07629</v>
      </c>
      <c r="K165" s="20">
        <v>62.751907000000003</v>
      </c>
      <c r="L165" s="20">
        <v>64.715472000000005</v>
      </c>
      <c r="M165" s="20">
        <v>66.371431000000001</v>
      </c>
    </row>
    <row r="166" spans="3:13" ht="12.75" hidden="1" customHeight="1" outlineLevel="1" x14ac:dyDescent="0.2">
      <c r="C166" s="19" t="s">
        <v>59</v>
      </c>
      <c r="D166" s="20">
        <v>0.644262</v>
      </c>
      <c r="E166" s="20">
        <v>0.73300699999999996</v>
      </c>
      <c r="F166" s="20">
        <v>0.860263</v>
      </c>
      <c r="G166" s="20">
        <v>0.98656900000000003</v>
      </c>
      <c r="H166" s="20">
        <v>1.0855760000000001</v>
      </c>
      <c r="I166" s="20">
        <v>1.0774680000000001</v>
      </c>
      <c r="J166" s="20">
        <v>1.0612239999999999</v>
      </c>
      <c r="K166" s="20">
        <v>1.274073</v>
      </c>
      <c r="L166" s="20">
        <v>2.179967</v>
      </c>
      <c r="M166" s="20">
        <v>6.5646649999999998</v>
      </c>
    </row>
    <row r="167" spans="3:13" ht="12.75" hidden="1" customHeight="1" outlineLevel="1" x14ac:dyDescent="0.2">
      <c r="C167" s="19" t="s">
        <v>60</v>
      </c>
      <c r="D167" s="20">
        <v>0</v>
      </c>
      <c r="E167" s="20">
        <v>0</v>
      </c>
      <c r="F167" s="20">
        <v>0.15778700000000001</v>
      </c>
      <c r="G167" s="20">
        <v>1.1514899999999999</v>
      </c>
      <c r="H167" s="20">
        <v>4.0808150000000003</v>
      </c>
      <c r="I167" s="20">
        <v>7.3944219999999996</v>
      </c>
      <c r="J167" s="20">
        <v>10.950286999999999</v>
      </c>
      <c r="K167" s="20">
        <v>15.844063999999999</v>
      </c>
      <c r="L167" s="20">
        <v>21.124410999999998</v>
      </c>
      <c r="M167" s="20">
        <v>25.886244000000001</v>
      </c>
    </row>
    <row r="168" spans="3:13" ht="12.75" hidden="1" customHeight="1" outlineLevel="1" x14ac:dyDescent="0.2">
      <c r="C168" s="19" t="s">
        <v>61</v>
      </c>
      <c r="D168" s="20">
        <v>6.1939289999999998</v>
      </c>
      <c r="E168" s="20">
        <v>5.8433060000000001</v>
      </c>
      <c r="F168" s="20">
        <v>6.1827589999999999</v>
      </c>
      <c r="G168" s="20">
        <v>6.628285</v>
      </c>
      <c r="H168" s="20">
        <v>6.7858989999999997</v>
      </c>
      <c r="I168" s="20">
        <v>6.9080159999999999</v>
      </c>
      <c r="J168" s="20">
        <v>7.0756449999999997</v>
      </c>
      <c r="K168" s="20">
        <v>7.2431049999999999</v>
      </c>
      <c r="L168" s="20">
        <v>7.4110750000000003</v>
      </c>
      <c r="M168" s="20">
        <v>7.5813259999999998</v>
      </c>
    </row>
    <row r="169" spans="3:13" ht="12.75" hidden="1" customHeight="1" outlineLevel="1" x14ac:dyDescent="0.2">
      <c r="C169" s="19" t="s">
        <v>62</v>
      </c>
      <c r="D169" s="20">
        <v>1.3662700000000001</v>
      </c>
      <c r="E169" s="20">
        <v>1.4274709999999999</v>
      </c>
      <c r="F169" s="20">
        <v>1.3359589999999999</v>
      </c>
      <c r="G169" s="20">
        <v>1.2069049999999999</v>
      </c>
      <c r="H169" s="20">
        <v>1.370099</v>
      </c>
      <c r="I169" s="20">
        <v>1.5486530000000001</v>
      </c>
      <c r="J169" s="20">
        <v>1.7460830000000001</v>
      </c>
      <c r="K169" s="20">
        <v>1.990337</v>
      </c>
      <c r="L169" s="20">
        <v>2.2797879999999999</v>
      </c>
      <c r="M169" s="20">
        <v>2.5694119999999998</v>
      </c>
    </row>
    <row r="170" spans="3:13" ht="12.75" hidden="1" customHeight="1" outlineLevel="1" x14ac:dyDescent="0.2">
      <c r="C170" s="19" t="s">
        <v>63</v>
      </c>
      <c r="D170" s="20">
        <v>18.913246000000001</v>
      </c>
      <c r="E170" s="20">
        <v>17.714417000000001</v>
      </c>
      <c r="F170" s="20">
        <v>16.723057000000001</v>
      </c>
      <c r="G170" s="20">
        <v>27.503108000000001</v>
      </c>
      <c r="H170" s="20">
        <v>28.4419</v>
      </c>
      <c r="I170" s="20">
        <v>29.827487000000001</v>
      </c>
      <c r="J170" s="20">
        <v>32.539737000000002</v>
      </c>
      <c r="K170" s="20">
        <v>35.573726000000001</v>
      </c>
      <c r="L170" s="20">
        <v>38.780070000000002</v>
      </c>
      <c r="M170" s="20">
        <v>41.587038</v>
      </c>
    </row>
    <row r="171" spans="3:13" ht="12.75" hidden="1" customHeight="1" outlineLevel="1" x14ac:dyDescent="0.2">
      <c r="C171" s="19" t="s">
        <v>64</v>
      </c>
      <c r="D171" s="20">
        <v>10.932467000000001</v>
      </c>
      <c r="E171" s="20">
        <v>12.423818000000001</v>
      </c>
      <c r="F171" s="20">
        <v>13.793139999999999</v>
      </c>
      <c r="G171" s="20">
        <v>15.150024999999999</v>
      </c>
      <c r="H171" s="20">
        <v>16.397130000000001</v>
      </c>
      <c r="I171" s="20">
        <v>17.089471</v>
      </c>
      <c r="J171" s="20">
        <v>17.763463999999999</v>
      </c>
      <c r="K171" s="20">
        <v>18.424399999999999</v>
      </c>
      <c r="L171" s="20">
        <v>19.028931</v>
      </c>
      <c r="M171" s="20">
        <v>19.539078</v>
      </c>
    </row>
    <row r="172" spans="3:13" ht="12.75" hidden="1" customHeight="1" outlineLevel="1" x14ac:dyDescent="0.2">
      <c r="C172" s="19" t="s">
        <v>65</v>
      </c>
      <c r="D172" s="20">
        <v>36.910257000000001</v>
      </c>
      <c r="E172" s="20">
        <v>30.19341</v>
      </c>
      <c r="F172" s="20">
        <v>25.455781999999999</v>
      </c>
      <c r="G172" s="20">
        <v>28.891992999999999</v>
      </c>
      <c r="H172" s="20">
        <v>31.032928999999999</v>
      </c>
      <c r="I172" s="20">
        <v>34.526156</v>
      </c>
      <c r="J172" s="20">
        <v>39.298788000000002</v>
      </c>
      <c r="K172" s="20">
        <v>46.236683999999997</v>
      </c>
      <c r="L172" s="20">
        <v>57.885657000000002</v>
      </c>
      <c r="M172" s="20">
        <v>78.012007999999994</v>
      </c>
    </row>
    <row r="173" spans="3:13" ht="12.75" hidden="1" customHeight="1" outlineLevel="1" x14ac:dyDescent="0.2">
      <c r="C173" s="19" t="s">
        <v>66</v>
      </c>
      <c r="D173" s="20">
        <v>9.0610379999999999</v>
      </c>
      <c r="E173" s="20">
        <v>9.51403</v>
      </c>
      <c r="F173" s="20">
        <v>8.0660209999999992</v>
      </c>
      <c r="G173" s="20">
        <v>9.5229160000000004</v>
      </c>
      <c r="H173" s="20">
        <v>10.199018000000001</v>
      </c>
      <c r="I173" s="20">
        <v>11.181015</v>
      </c>
      <c r="J173" s="20">
        <v>12.418772000000001</v>
      </c>
      <c r="K173" s="20">
        <v>13.521919</v>
      </c>
      <c r="L173" s="20">
        <v>14.449104</v>
      </c>
      <c r="M173" s="20">
        <v>15.362486000000001</v>
      </c>
    </row>
    <row r="174" spans="3:13" ht="12.75" hidden="1" customHeight="1" outlineLevel="1" x14ac:dyDescent="0.2">
      <c r="C174" s="19" t="s">
        <v>4</v>
      </c>
      <c r="D174" s="20">
        <v>1.125013</v>
      </c>
      <c r="E174" s="20">
        <v>1.1279490000000001</v>
      </c>
      <c r="F174" s="20">
        <v>1.129076</v>
      </c>
      <c r="G174" s="20">
        <v>1.130228</v>
      </c>
      <c r="H174" s="20">
        <v>1.1304460000000001</v>
      </c>
      <c r="I174" s="20">
        <v>1.129893</v>
      </c>
      <c r="J174" s="20">
        <v>1.1288739999999999</v>
      </c>
      <c r="K174" s="20">
        <v>1.1286080000000001</v>
      </c>
      <c r="L174" s="20">
        <v>1.1284609999999999</v>
      </c>
      <c r="M174" s="20">
        <v>1.1283190000000001</v>
      </c>
    </row>
    <row r="175" spans="3:13" ht="12.75" hidden="1" customHeight="1" outlineLevel="1" x14ac:dyDescent="0.2">
      <c r="C175" s="19" t="s">
        <v>67</v>
      </c>
      <c r="D175" s="20">
        <v>-3.3019999999999998E-3</v>
      </c>
      <c r="E175" s="20">
        <v>-5.5019999999999999E-3</v>
      </c>
      <c r="F175" s="20">
        <v>-1.7863E-2</v>
      </c>
      <c r="G175" s="20">
        <v>-7.1678000000000006E-2</v>
      </c>
      <c r="H175" s="20">
        <v>-1.041148</v>
      </c>
      <c r="I175" s="20">
        <v>-1.1409750000000001</v>
      </c>
      <c r="J175" s="20">
        <v>-1.1567480000000001</v>
      </c>
      <c r="K175" s="20">
        <v>-1.1822060000000001</v>
      </c>
      <c r="L175" s="20">
        <v>-1.2208730000000001</v>
      </c>
      <c r="M175" s="20">
        <v>-1.357272</v>
      </c>
    </row>
    <row r="176" spans="3:13" ht="12.75" hidden="1" customHeight="1" outlineLevel="1" x14ac:dyDescent="0.2">
      <c r="C176" s="19" t="s">
        <v>0</v>
      </c>
      <c r="D176" s="20">
        <v>0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</row>
    <row r="177" spans="2:13" ht="12.75" hidden="1" customHeight="1" outlineLevel="1" x14ac:dyDescent="0.2">
      <c r="C177" s="19" t="s">
        <v>1</v>
      </c>
      <c r="D177" s="20">
        <v>0.68537400000000004</v>
      </c>
      <c r="E177" s="20">
        <v>0.57949200000000001</v>
      </c>
      <c r="F177" s="20">
        <v>0.47012900000000002</v>
      </c>
      <c r="G177" s="20">
        <v>0.35152899999999998</v>
      </c>
      <c r="H177" s="20">
        <v>0.22809499999999999</v>
      </c>
      <c r="I177" s="20">
        <v>0.176874</v>
      </c>
      <c r="J177" s="20">
        <v>0.124086</v>
      </c>
      <c r="K177" s="20">
        <v>0.10428999999999999</v>
      </c>
      <c r="L177" s="20">
        <v>9.9217E-2</v>
      </c>
      <c r="M177" s="20">
        <v>9.6267000000000005E-2</v>
      </c>
    </row>
    <row r="178" spans="2:13" ht="12.75" hidden="1" customHeight="1" outlineLevel="1" x14ac:dyDescent="0.2">
      <c r="C178" s="19" t="s">
        <v>68</v>
      </c>
      <c r="D178" s="20">
        <v>0.59226299999999998</v>
      </c>
      <c r="E178" s="20">
        <v>0.49445699999999998</v>
      </c>
      <c r="F178" s="20">
        <v>0.39555899999999999</v>
      </c>
      <c r="G178" s="20">
        <v>0.27436199999999999</v>
      </c>
      <c r="H178" s="20">
        <v>0.18238399999999999</v>
      </c>
      <c r="I178" s="20">
        <v>0.14150199999999999</v>
      </c>
      <c r="J178" s="20">
        <v>0.109364</v>
      </c>
      <c r="K178" s="20">
        <v>8.4264000000000006E-2</v>
      </c>
      <c r="L178" s="20">
        <v>6.4737000000000003E-2</v>
      </c>
      <c r="M178" s="20">
        <v>4.9632999999999997E-2</v>
      </c>
    </row>
    <row r="179" spans="2:13" ht="12.75" hidden="1" customHeight="1" outlineLevel="1" x14ac:dyDescent="0.2">
      <c r="C179" s="19" t="s">
        <v>69</v>
      </c>
      <c r="D179" s="20">
        <v>10.381057</v>
      </c>
      <c r="E179" s="20">
        <v>11.210039999999999</v>
      </c>
      <c r="F179" s="20">
        <v>17.464926999999999</v>
      </c>
      <c r="G179" s="20">
        <v>23.115030000000001</v>
      </c>
      <c r="H179" s="20">
        <v>34.176465</v>
      </c>
      <c r="I179" s="20">
        <v>39.601298999999997</v>
      </c>
      <c r="J179" s="20">
        <v>39.768011999999999</v>
      </c>
      <c r="K179" s="20">
        <v>39.855497999999997</v>
      </c>
      <c r="L179" s="20">
        <v>39.721476000000003</v>
      </c>
      <c r="M179" s="20">
        <v>39.479289999999999</v>
      </c>
    </row>
    <row r="180" spans="2:13" ht="12.75" hidden="1" customHeight="1" outlineLevel="1" x14ac:dyDescent="0.2">
      <c r="C180" s="19" t="s">
        <v>70</v>
      </c>
      <c r="D180" s="20">
        <v>1.3419140000000001</v>
      </c>
      <c r="E180" s="20">
        <v>1.344527</v>
      </c>
      <c r="F180" s="20">
        <v>1.4763900000000001</v>
      </c>
      <c r="G180" s="20">
        <v>1.5560210000000001</v>
      </c>
      <c r="H180" s="20">
        <v>1.601191</v>
      </c>
      <c r="I180" s="20">
        <v>1.6157220000000001</v>
      </c>
      <c r="J180" s="20">
        <v>1.619764</v>
      </c>
      <c r="K180" s="20">
        <v>1.5597909999999999</v>
      </c>
      <c r="L180" s="20">
        <v>1.477565</v>
      </c>
      <c r="M180" s="20">
        <v>1.422952</v>
      </c>
    </row>
    <row r="181" spans="2:13" ht="12.75" hidden="1" customHeight="1" outlineLevel="1" x14ac:dyDescent="0.2">
      <c r="C181" s="19" t="s">
        <v>71</v>
      </c>
      <c r="D181" s="20">
        <v>4.3999999999999999E-5</v>
      </c>
      <c r="E181" s="20">
        <v>1.7742000000000001E-2</v>
      </c>
      <c r="F181" s="20">
        <v>6.1714999999999999E-2</v>
      </c>
      <c r="G181" s="20">
        <v>9.6654000000000004E-2</v>
      </c>
      <c r="H181" s="20">
        <v>7.8473000000000001E-2</v>
      </c>
      <c r="I181" s="20">
        <v>7.1410000000000001E-2</v>
      </c>
      <c r="J181" s="20">
        <v>7.1490999999999999E-2</v>
      </c>
      <c r="K181" s="20">
        <v>7.1681999999999996E-2</v>
      </c>
      <c r="L181" s="20">
        <v>5.1908000000000003E-2</v>
      </c>
      <c r="M181" s="20">
        <v>1.9654999999999999E-2</v>
      </c>
    </row>
    <row r="182" spans="2:13" ht="12.75" hidden="1" customHeight="1" outlineLevel="1" x14ac:dyDescent="0.2">
      <c r="C182" s="19" t="s">
        <v>72</v>
      </c>
      <c r="D182" s="20">
        <v>1.21E-2</v>
      </c>
      <c r="E182" s="20">
        <v>2.4267E-2</v>
      </c>
      <c r="F182" s="20">
        <v>0.12532099999999999</v>
      </c>
      <c r="G182" s="20">
        <v>0.23619100000000001</v>
      </c>
      <c r="H182" s="20">
        <v>0.36811199999999999</v>
      </c>
      <c r="I182" s="20">
        <v>0.36865199999999998</v>
      </c>
      <c r="J182" s="20">
        <v>0.35753800000000002</v>
      </c>
      <c r="K182" s="20">
        <v>0.340333</v>
      </c>
      <c r="L182" s="20">
        <v>0.33369500000000002</v>
      </c>
      <c r="M182" s="20">
        <v>0.322098</v>
      </c>
    </row>
    <row r="183" spans="2:13" ht="12.75" hidden="1" customHeight="1" outlineLevel="1" x14ac:dyDescent="0.2">
      <c r="C183" s="19" t="s">
        <v>73</v>
      </c>
      <c r="D183" s="20">
        <v>0</v>
      </c>
      <c r="E183" s="20">
        <v>0</v>
      </c>
      <c r="F183" s="20">
        <v>0</v>
      </c>
      <c r="G183" s="20">
        <v>1.505325</v>
      </c>
      <c r="H183" s="20">
        <v>8.3116749999999993</v>
      </c>
      <c r="I183" s="20">
        <v>11.705145999999999</v>
      </c>
      <c r="J183" s="20">
        <v>11.710933000000001</v>
      </c>
      <c r="K183" s="20">
        <v>11.749898</v>
      </c>
      <c r="L183" s="20">
        <v>11.986674000000001</v>
      </c>
      <c r="M183" s="20">
        <v>12.807985</v>
      </c>
    </row>
    <row r="184" spans="2:13" ht="12.75" hidden="1" customHeight="1" outlineLevel="1" x14ac:dyDescent="0.2"/>
    <row r="185" spans="2:13" ht="12.75" customHeight="1" collapsed="1" x14ac:dyDescent="0.2">
      <c r="B185" s="13" t="s">
        <v>53</v>
      </c>
    </row>
    <row r="186" spans="2:13" ht="12.75" hidden="1" customHeight="1" outlineLevel="1" x14ac:dyDescent="0.2">
      <c r="C186" s="22" t="s">
        <v>55</v>
      </c>
    </row>
    <row r="187" spans="2:13" ht="12.75" hidden="1" customHeight="1" outlineLevel="1" x14ac:dyDescent="0.2">
      <c r="D187" s="6">
        <v>2005</v>
      </c>
      <c r="E187" s="6">
        <v>2010</v>
      </c>
      <c r="F187" s="6">
        <v>2015</v>
      </c>
      <c r="G187" s="6">
        <v>2020</v>
      </c>
      <c r="H187" s="6">
        <v>2025</v>
      </c>
      <c r="I187" s="6">
        <v>2030</v>
      </c>
      <c r="J187" s="6">
        <v>2035</v>
      </c>
      <c r="K187" s="6">
        <v>2040</v>
      </c>
      <c r="L187" s="6">
        <v>2045</v>
      </c>
      <c r="M187" s="6">
        <v>2050</v>
      </c>
    </row>
    <row r="188" spans="2:13" ht="12.75" hidden="1" customHeight="1" outlineLevel="1" x14ac:dyDescent="0.2">
      <c r="C188" s="19" t="s">
        <v>56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</row>
    <row r="189" spans="2:13" ht="12.75" hidden="1" customHeight="1" outlineLevel="1" x14ac:dyDescent="0.2"/>
    <row r="190" spans="2:13" ht="12.75" hidden="1" customHeight="1" outlineLevel="1" x14ac:dyDescent="0.2">
      <c r="C190" s="22" t="s">
        <v>57</v>
      </c>
    </row>
    <row r="191" spans="2:13" ht="12.75" hidden="1" customHeight="1" outlineLevel="1" x14ac:dyDescent="0.2">
      <c r="D191" s="6">
        <v>2005</v>
      </c>
      <c r="E191" s="6">
        <v>2010</v>
      </c>
      <c r="F191" s="6">
        <v>2015</v>
      </c>
      <c r="G191" s="6">
        <v>2020</v>
      </c>
      <c r="H191" s="6">
        <v>2025</v>
      </c>
      <c r="I191" s="6">
        <v>2030</v>
      </c>
      <c r="J191" s="6">
        <v>2035</v>
      </c>
      <c r="K191" s="6">
        <v>2040</v>
      </c>
      <c r="L191" s="6">
        <v>2045</v>
      </c>
      <c r="M191" s="6">
        <v>2050</v>
      </c>
    </row>
    <row r="192" spans="2:13" ht="12.75" hidden="1" customHeight="1" outlineLevel="1" x14ac:dyDescent="0.2">
      <c r="C192" s="19" t="s">
        <v>3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</row>
    <row r="193" spans="3:13" ht="12.75" hidden="1" customHeight="1" outlineLevel="1" x14ac:dyDescent="0.2">
      <c r="C193" s="19" t="s">
        <v>58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</row>
    <row r="194" spans="3:13" ht="12.75" hidden="1" customHeight="1" outlineLevel="1" x14ac:dyDescent="0.2">
      <c r="C194" s="19" t="s">
        <v>59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</row>
    <row r="195" spans="3:13" ht="12.75" hidden="1" customHeight="1" outlineLevel="1" x14ac:dyDescent="0.2">
      <c r="C195" s="19" t="s">
        <v>60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</row>
    <row r="196" spans="3:13" ht="12.75" hidden="1" customHeight="1" outlineLevel="1" x14ac:dyDescent="0.2">
      <c r="C196" s="19" t="s">
        <v>61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</row>
    <row r="197" spans="3:13" ht="12.75" hidden="1" customHeight="1" outlineLevel="1" x14ac:dyDescent="0.2">
      <c r="C197" s="19" t="s">
        <v>62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</row>
    <row r="198" spans="3:13" ht="12.75" hidden="1" customHeight="1" outlineLevel="1" x14ac:dyDescent="0.2">
      <c r="C198" s="19" t="s">
        <v>63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</row>
    <row r="199" spans="3:13" ht="12.75" hidden="1" customHeight="1" outlineLevel="1" x14ac:dyDescent="0.2">
      <c r="C199" s="19" t="s">
        <v>64</v>
      </c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</row>
    <row r="200" spans="3:13" ht="12.75" hidden="1" customHeight="1" outlineLevel="1" x14ac:dyDescent="0.2">
      <c r="C200" s="19" t="s">
        <v>65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</row>
    <row r="201" spans="3:13" ht="12.75" hidden="1" customHeight="1" outlineLevel="1" x14ac:dyDescent="0.2">
      <c r="C201" s="19" t="s">
        <v>66</v>
      </c>
      <c r="D201" s="20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</row>
    <row r="202" spans="3:13" ht="12.75" hidden="1" customHeight="1" outlineLevel="1" x14ac:dyDescent="0.2">
      <c r="C202" s="19" t="s">
        <v>4</v>
      </c>
      <c r="D202" s="20">
        <v>0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</row>
    <row r="203" spans="3:13" ht="12.75" hidden="1" customHeight="1" outlineLevel="1" x14ac:dyDescent="0.2">
      <c r="C203" s="19" t="s">
        <v>67</v>
      </c>
      <c r="D203" s="20">
        <v>0</v>
      </c>
      <c r="E203" s="20">
        <v>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</row>
    <row r="204" spans="3:13" ht="12.75" hidden="1" customHeight="1" outlineLevel="1" x14ac:dyDescent="0.2">
      <c r="C204" s="19" t="s">
        <v>0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</row>
    <row r="205" spans="3:13" ht="12.75" hidden="1" customHeight="1" outlineLevel="1" x14ac:dyDescent="0.2">
      <c r="C205" s="19" t="s">
        <v>1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</row>
    <row r="206" spans="3:13" ht="12.75" hidden="1" customHeight="1" outlineLevel="1" x14ac:dyDescent="0.2">
      <c r="C206" s="19" t="s">
        <v>68</v>
      </c>
      <c r="D206" s="20">
        <v>0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</row>
    <row r="207" spans="3:13" ht="12.75" hidden="1" customHeight="1" outlineLevel="1" x14ac:dyDescent="0.2">
      <c r="C207" s="19" t="s">
        <v>69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</row>
    <row r="208" spans="3:13" ht="12.75" hidden="1" customHeight="1" outlineLevel="1" x14ac:dyDescent="0.2">
      <c r="C208" s="19" t="s">
        <v>70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</row>
    <row r="209" spans="2:13" ht="12.75" hidden="1" customHeight="1" outlineLevel="1" x14ac:dyDescent="0.2">
      <c r="C209" s="19" t="s">
        <v>71</v>
      </c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</row>
    <row r="210" spans="2:13" ht="12.75" hidden="1" customHeight="1" outlineLevel="1" x14ac:dyDescent="0.2">
      <c r="C210" s="19" t="s">
        <v>72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</row>
    <row r="211" spans="2:13" ht="12.75" hidden="1" customHeight="1" outlineLevel="1" x14ac:dyDescent="0.2">
      <c r="C211" s="19" t="s">
        <v>73</v>
      </c>
      <c r="D211" s="20">
        <v>0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</row>
    <row r="212" spans="2:13" ht="12.75" hidden="1" customHeight="1" outlineLevel="1" x14ac:dyDescent="0.2"/>
    <row r="213" spans="2:13" ht="12.75" customHeight="1" collapsed="1" x14ac:dyDescent="0.2">
      <c r="B213" s="13" t="s">
        <v>41</v>
      </c>
    </row>
    <row r="214" spans="2:13" ht="12.75" hidden="1" customHeight="1" outlineLevel="1" x14ac:dyDescent="0.2">
      <c r="C214" s="22" t="s">
        <v>55</v>
      </c>
    </row>
    <row r="215" spans="2:13" ht="12.75" hidden="1" customHeight="1" outlineLevel="1" x14ac:dyDescent="0.2">
      <c r="D215" s="6">
        <v>2005</v>
      </c>
      <c r="E215" s="6">
        <v>2010</v>
      </c>
      <c r="F215" s="6">
        <v>2015</v>
      </c>
      <c r="G215" s="6">
        <v>2020</v>
      </c>
      <c r="H215" s="6">
        <v>2025</v>
      </c>
      <c r="I215" s="6">
        <v>2030</v>
      </c>
      <c r="J215" s="6">
        <v>2035</v>
      </c>
      <c r="K215" s="6">
        <v>2040</v>
      </c>
      <c r="L215" s="6">
        <v>2045</v>
      </c>
      <c r="M215" s="6">
        <v>2050</v>
      </c>
    </row>
    <row r="216" spans="2:13" ht="12.75" hidden="1" customHeight="1" outlineLevel="1" x14ac:dyDescent="0.2">
      <c r="C216" s="19" t="s">
        <v>56</v>
      </c>
      <c r="D216" s="20">
        <v>3.7160000000000001E-3</v>
      </c>
      <c r="E216" s="20">
        <v>1.280151</v>
      </c>
      <c r="F216" s="20">
        <v>4.7150999999999996</v>
      </c>
      <c r="G216" s="20">
        <v>7.4683489999999999</v>
      </c>
      <c r="H216" s="20">
        <v>6.061706</v>
      </c>
      <c r="I216" s="20">
        <v>5.5156710000000002</v>
      </c>
      <c r="J216" s="20">
        <v>5.5304549999999999</v>
      </c>
      <c r="K216" s="20">
        <v>5.5782189999999998</v>
      </c>
      <c r="L216" s="20">
        <v>5.4405710000000003</v>
      </c>
      <c r="M216" s="20">
        <v>4.3839930000000003</v>
      </c>
    </row>
    <row r="217" spans="2:13" ht="12.75" hidden="1" customHeight="1" outlineLevel="1" x14ac:dyDescent="0.2"/>
    <row r="218" spans="2:13" ht="12.75" hidden="1" customHeight="1" outlineLevel="1" x14ac:dyDescent="0.2">
      <c r="C218" s="22" t="s">
        <v>57</v>
      </c>
    </row>
    <row r="219" spans="2:13" ht="12.75" hidden="1" customHeight="1" outlineLevel="1" x14ac:dyDescent="0.2">
      <c r="D219" s="6">
        <v>2005</v>
      </c>
      <c r="E219" s="6">
        <v>2010</v>
      </c>
      <c r="F219" s="6">
        <v>2015</v>
      </c>
      <c r="G219" s="6">
        <v>2020</v>
      </c>
      <c r="H219" s="6">
        <v>2025</v>
      </c>
      <c r="I219" s="6">
        <v>2030</v>
      </c>
      <c r="J219" s="6">
        <v>2035</v>
      </c>
      <c r="K219" s="6">
        <v>2040</v>
      </c>
      <c r="L219" s="6">
        <v>2045</v>
      </c>
      <c r="M219" s="6">
        <v>2050</v>
      </c>
    </row>
    <row r="220" spans="2:13" ht="12.75" hidden="1" customHeight="1" outlineLevel="1" x14ac:dyDescent="0.2">
      <c r="C220" s="19" t="s">
        <v>3</v>
      </c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</row>
    <row r="221" spans="2:13" ht="12.75" hidden="1" customHeight="1" outlineLevel="1" x14ac:dyDescent="0.2">
      <c r="C221" s="19" t="s">
        <v>58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</row>
    <row r="222" spans="2:13" ht="12.75" hidden="1" customHeight="1" outlineLevel="1" x14ac:dyDescent="0.2">
      <c r="C222" s="19" t="s">
        <v>59</v>
      </c>
      <c r="D222" s="20">
        <v>3.7160000000000001E-3</v>
      </c>
      <c r="E222" s="20">
        <v>1.280151</v>
      </c>
      <c r="F222" s="20">
        <v>4.7150999999999996</v>
      </c>
      <c r="G222" s="20">
        <v>7.4683489999999999</v>
      </c>
      <c r="H222" s="20">
        <v>6.061706</v>
      </c>
      <c r="I222" s="20">
        <v>5.5156710000000002</v>
      </c>
      <c r="J222" s="20">
        <v>5.5304549999999999</v>
      </c>
      <c r="K222" s="20">
        <v>5.5782189999999998</v>
      </c>
      <c r="L222" s="20">
        <v>5.4405710000000003</v>
      </c>
      <c r="M222" s="20">
        <v>4.3839930000000003</v>
      </c>
    </row>
    <row r="223" spans="2:13" ht="12.75" hidden="1" customHeight="1" outlineLevel="1" x14ac:dyDescent="0.2">
      <c r="C223" s="19" t="s">
        <v>60</v>
      </c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</row>
    <row r="224" spans="2:13" ht="12.75" hidden="1" customHeight="1" outlineLevel="1" x14ac:dyDescent="0.2">
      <c r="C224" s="19" t="s">
        <v>61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</row>
    <row r="225" spans="3:13" ht="12.75" hidden="1" customHeight="1" outlineLevel="1" x14ac:dyDescent="0.2">
      <c r="C225" s="19" t="s">
        <v>62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</row>
    <row r="226" spans="3:13" ht="12.75" hidden="1" customHeight="1" outlineLevel="1" x14ac:dyDescent="0.2">
      <c r="C226" s="19" t="s">
        <v>63</v>
      </c>
      <c r="D226" s="20">
        <v>0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</row>
    <row r="227" spans="3:13" ht="12.75" hidden="1" customHeight="1" outlineLevel="1" x14ac:dyDescent="0.2">
      <c r="C227" s="19" t="s">
        <v>64</v>
      </c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</row>
    <row r="228" spans="3:13" ht="12.75" hidden="1" customHeight="1" outlineLevel="1" x14ac:dyDescent="0.2">
      <c r="C228" s="19" t="s">
        <v>65</v>
      </c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</row>
    <row r="229" spans="3:13" ht="12.75" hidden="1" customHeight="1" outlineLevel="1" x14ac:dyDescent="0.2">
      <c r="C229" s="19" t="s">
        <v>66</v>
      </c>
      <c r="D229" s="20">
        <v>0</v>
      </c>
      <c r="E229" s="20">
        <v>0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</row>
    <row r="230" spans="3:13" ht="12.75" hidden="1" customHeight="1" outlineLevel="1" x14ac:dyDescent="0.2">
      <c r="C230" s="19" t="s">
        <v>4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</row>
    <row r="231" spans="3:13" ht="12.75" hidden="1" customHeight="1" outlineLevel="1" x14ac:dyDescent="0.2">
      <c r="C231" s="19" t="s">
        <v>67</v>
      </c>
      <c r="D231" s="20">
        <v>0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</row>
    <row r="232" spans="3:13" ht="12.75" hidden="1" customHeight="1" outlineLevel="1" x14ac:dyDescent="0.2">
      <c r="C232" s="19" t="s">
        <v>0</v>
      </c>
      <c r="D232" s="20">
        <v>0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</row>
    <row r="233" spans="3:13" ht="12.75" hidden="1" customHeight="1" outlineLevel="1" x14ac:dyDescent="0.2">
      <c r="C233" s="19" t="s">
        <v>1</v>
      </c>
      <c r="D233" s="20">
        <v>0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</row>
    <row r="234" spans="3:13" ht="12.75" hidden="1" customHeight="1" outlineLevel="1" x14ac:dyDescent="0.2">
      <c r="C234" s="19" t="s">
        <v>68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</row>
    <row r="235" spans="3:13" ht="12.75" hidden="1" customHeight="1" outlineLevel="1" x14ac:dyDescent="0.2">
      <c r="C235" s="19" t="s">
        <v>69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</row>
    <row r="236" spans="3:13" ht="12.75" hidden="1" customHeight="1" outlineLevel="1" x14ac:dyDescent="0.2">
      <c r="C236" s="19" t="s">
        <v>70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</row>
    <row r="237" spans="3:13" ht="12.75" hidden="1" customHeight="1" outlineLevel="1" x14ac:dyDescent="0.2">
      <c r="C237" s="19" t="s">
        <v>71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</row>
    <row r="238" spans="3:13" ht="12.75" hidden="1" customHeight="1" outlineLevel="1" x14ac:dyDescent="0.2">
      <c r="C238" s="19" t="s">
        <v>72</v>
      </c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</row>
    <row r="239" spans="3:13" ht="12.75" hidden="1" customHeight="1" outlineLevel="1" x14ac:dyDescent="0.2">
      <c r="C239" s="19" t="s">
        <v>73</v>
      </c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</row>
    <row r="240" spans="3:13" ht="12.75" hidden="1" customHeight="1" outlineLevel="1" x14ac:dyDescent="0.2"/>
    <row r="241" spans="2:13" ht="12.75" customHeight="1" collapsed="1" x14ac:dyDescent="0.2">
      <c r="B241" s="13" t="s">
        <v>42</v>
      </c>
    </row>
    <row r="242" spans="2:13" ht="12.75" hidden="1" customHeight="1" outlineLevel="1" x14ac:dyDescent="0.2">
      <c r="C242" s="22" t="s">
        <v>55</v>
      </c>
    </row>
    <row r="243" spans="2:13" ht="12.75" hidden="1" customHeight="1" outlineLevel="1" x14ac:dyDescent="0.2">
      <c r="D243" s="6">
        <v>2005</v>
      </c>
      <c r="E243" s="6">
        <v>2010</v>
      </c>
      <c r="F243" s="6">
        <v>2015</v>
      </c>
      <c r="G243" s="6">
        <v>2020</v>
      </c>
      <c r="H243" s="6">
        <v>2025</v>
      </c>
      <c r="I243" s="6">
        <v>2030</v>
      </c>
      <c r="J243" s="6">
        <v>2035</v>
      </c>
      <c r="K243" s="6">
        <v>2040</v>
      </c>
      <c r="L243" s="6">
        <v>2045</v>
      </c>
      <c r="M243" s="6">
        <v>2050</v>
      </c>
    </row>
    <row r="244" spans="2:13" ht="12.75" hidden="1" customHeight="1" outlineLevel="1" x14ac:dyDescent="0.2">
      <c r="C244" s="19" t="s">
        <v>56</v>
      </c>
      <c r="D244" s="20">
        <v>1.0927640000000001</v>
      </c>
      <c r="E244" s="20">
        <v>2.2437119999999999</v>
      </c>
      <c r="F244" s="20">
        <v>12.270838000000001</v>
      </c>
      <c r="G244" s="20">
        <v>23.291751999999999</v>
      </c>
      <c r="H244" s="20">
        <v>36.372590000000002</v>
      </c>
      <c r="I244" s="20">
        <v>36.440232999999999</v>
      </c>
      <c r="J244" s="20">
        <v>35.391191999999997</v>
      </c>
      <c r="K244" s="20">
        <v>33.748756</v>
      </c>
      <c r="L244" s="20">
        <v>33.132111999999999</v>
      </c>
      <c r="M244" s="20">
        <v>32.017406999999999</v>
      </c>
    </row>
    <row r="245" spans="2:13" ht="12.75" hidden="1" customHeight="1" outlineLevel="1" x14ac:dyDescent="0.2"/>
    <row r="246" spans="2:13" ht="12.75" hidden="1" customHeight="1" outlineLevel="1" x14ac:dyDescent="0.2">
      <c r="C246" s="22" t="s">
        <v>57</v>
      </c>
    </row>
    <row r="247" spans="2:13" ht="12.75" hidden="1" customHeight="1" outlineLevel="1" x14ac:dyDescent="0.2">
      <c r="D247" s="6">
        <v>2005</v>
      </c>
      <c r="E247" s="6">
        <v>2010</v>
      </c>
      <c r="F247" s="6">
        <v>2015</v>
      </c>
      <c r="G247" s="6">
        <v>2020</v>
      </c>
      <c r="H247" s="6">
        <v>2025</v>
      </c>
      <c r="I247" s="6">
        <v>2030</v>
      </c>
      <c r="J247" s="6">
        <v>2035</v>
      </c>
      <c r="K247" s="6">
        <v>2040</v>
      </c>
      <c r="L247" s="6">
        <v>2045</v>
      </c>
      <c r="M247" s="6">
        <v>2050</v>
      </c>
    </row>
    <row r="248" spans="2:13" ht="12.75" hidden="1" customHeight="1" outlineLevel="1" x14ac:dyDescent="0.2">
      <c r="C248" s="19" t="s">
        <v>3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</row>
    <row r="249" spans="2:13" ht="12.75" hidden="1" customHeight="1" outlineLevel="1" x14ac:dyDescent="0.2">
      <c r="C249" s="19" t="s">
        <v>58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</row>
    <row r="250" spans="2:13" ht="12.75" hidden="1" customHeight="1" outlineLevel="1" x14ac:dyDescent="0.2">
      <c r="C250" s="19" t="s">
        <v>59</v>
      </c>
      <c r="D250" s="20">
        <v>4.8500000000000003E-4</v>
      </c>
      <c r="E250" s="20">
        <v>5.6290000000000003E-3</v>
      </c>
      <c r="F250" s="20">
        <v>1.011056</v>
      </c>
      <c r="G250" s="20">
        <v>2.4251239999999998</v>
      </c>
      <c r="H250" s="20">
        <v>1.860277</v>
      </c>
      <c r="I250" s="20">
        <v>1.6568210000000001</v>
      </c>
      <c r="J250" s="20">
        <v>1.6384540000000001</v>
      </c>
      <c r="K250" s="20">
        <v>1.685975</v>
      </c>
      <c r="L250" s="20">
        <v>1.999835</v>
      </c>
      <c r="M250" s="20">
        <v>2.2224330000000001</v>
      </c>
    </row>
    <row r="251" spans="2:13" ht="12.75" hidden="1" customHeight="1" outlineLevel="1" x14ac:dyDescent="0.2">
      <c r="C251" s="19" t="s">
        <v>60</v>
      </c>
      <c r="D251" s="20">
        <v>0.134351</v>
      </c>
      <c r="E251" s="20">
        <v>0.12223199999999999</v>
      </c>
      <c r="F251" s="20">
        <v>6.2961109999999998</v>
      </c>
      <c r="G251" s="20">
        <v>15.473031000000001</v>
      </c>
      <c r="H251" s="20">
        <v>27.766939000000001</v>
      </c>
      <c r="I251" s="20">
        <v>27.772915999999999</v>
      </c>
      <c r="J251" s="20">
        <v>26.484145999999999</v>
      </c>
      <c r="K251" s="20">
        <v>24.678614</v>
      </c>
      <c r="L251" s="20">
        <v>23.713652</v>
      </c>
      <c r="M251" s="20">
        <v>22.400856000000001</v>
      </c>
    </row>
    <row r="252" spans="2:13" ht="12.75" hidden="1" customHeight="1" outlineLevel="1" x14ac:dyDescent="0.2">
      <c r="C252" s="19" t="s">
        <v>61</v>
      </c>
      <c r="D252" s="20">
        <v>0</v>
      </c>
      <c r="E252" s="20"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0</v>
      </c>
    </row>
    <row r="253" spans="2:13" ht="12.75" hidden="1" customHeight="1" outlineLevel="1" x14ac:dyDescent="0.2">
      <c r="C253" s="19" t="s">
        <v>62</v>
      </c>
      <c r="D253" s="20">
        <v>0</v>
      </c>
      <c r="E253" s="20">
        <v>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</row>
    <row r="254" spans="2:13" ht="12.75" hidden="1" customHeight="1" outlineLevel="1" x14ac:dyDescent="0.2">
      <c r="C254" s="19" t="s">
        <v>63</v>
      </c>
      <c r="D254" s="20">
        <v>0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</row>
    <row r="255" spans="2:13" ht="12.75" hidden="1" customHeight="1" outlineLevel="1" x14ac:dyDescent="0.2">
      <c r="C255" s="19" t="s">
        <v>64</v>
      </c>
      <c r="D255" s="20">
        <v>0.92416799999999999</v>
      </c>
      <c r="E255" s="20">
        <v>2.0292520000000001</v>
      </c>
      <c r="F255" s="20">
        <v>3.2522160000000002</v>
      </c>
      <c r="G255" s="20">
        <v>4.4139980000000003</v>
      </c>
      <c r="H255" s="20">
        <v>5.5256850000000002</v>
      </c>
      <c r="I255" s="20">
        <v>5.7944129999999996</v>
      </c>
      <c r="J255" s="20">
        <v>6.0534109999999997</v>
      </c>
      <c r="K255" s="20">
        <v>6.2014310000000004</v>
      </c>
      <c r="L255" s="20">
        <v>6.2500150000000003</v>
      </c>
      <c r="M255" s="20">
        <v>6.2690619999999999</v>
      </c>
    </row>
    <row r="256" spans="2:13" ht="12.75" hidden="1" customHeight="1" outlineLevel="1" x14ac:dyDescent="0.2">
      <c r="C256" s="19" t="s">
        <v>65</v>
      </c>
      <c r="D256" s="20">
        <v>0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</row>
    <row r="257" spans="2:13" ht="12.75" hidden="1" customHeight="1" outlineLevel="1" x14ac:dyDescent="0.2">
      <c r="C257" s="19" t="s">
        <v>66</v>
      </c>
      <c r="D257" s="20">
        <v>0</v>
      </c>
      <c r="E257" s="20">
        <v>0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0">
        <v>0</v>
      </c>
      <c r="M257" s="20">
        <v>0</v>
      </c>
    </row>
    <row r="258" spans="2:13" ht="12.75" hidden="1" customHeight="1" outlineLevel="1" x14ac:dyDescent="0.2">
      <c r="C258" s="19" t="s">
        <v>4</v>
      </c>
      <c r="D258" s="20">
        <v>0</v>
      </c>
      <c r="E258" s="20">
        <v>0</v>
      </c>
      <c r="F258" s="20">
        <v>1.3304400000000001</v>
      </c>
      <c r="G258" s="20">
        <v>0.333258</v>
      </c>
      <c r="H258" s="20">
        <v>0.35113899999999998</v>
      </c>
      <c r="I258" s="20">
        <v>0.383241</v>
      </c>
      <c r="J258" s="20">
        <v>0.39881899999999998</v>
      </c>
      <c r="K258" s="20">
        <v>0.392316</v>
      </c>
      <c r="L258" s="20">
        <v>0.41686699999999999</v>
      </c>
      <c r="M258" s="20">
        <v>0.43880799999999998</v>
      </c>
    </row>
    <row r="259" spans="2:13" ht="12.75" hidden="1" customHeight="1" outlineLevel="1" x14ac:dyDescent="0.2">
      <c r="C259" s="19" t="s">
        <v>67</v>
      </c>
      <c r="D259" s="20">
        <v>0</v>
      </c>
      <c r="E259" s="20">
        <v>0</v>
      </c>
      <c r="F259" s="20">
        <v>0</v>
      </c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20">
        <v>0</v>
      </c>
      <c r="M259" s="20">
        <v>0</v>
      </c>
    </row>
    <row r="260" spans="2:13" ht="12.75" hidden="1" customHeight="1" outlineLevel="1" x14ac:dyDescent="0.2">
      <c r="C260" s="19" t="s">
        <v>0</v>
      </c>
      <c r="D260" s="20">
        <v>0</v>
      </c>
      <c r="E260" s="20">
        <v>0</v>
      </c>
      <c r="F260" s="20">
        <v>0</v>
      </c>
      <c r="G260" s="20">
        <v>0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</row>
    <row r="261" spans="2:13" ht="12.75" hidden="1" customHeight="1" outlineLevel="1" x14ac:dyDescent="0.2">
      <c r="C261" s="19" t="s">
        <v>1</v>
      </c>
      <c r="D261" s="20">
        <v>0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</row>
    <row r="262" spans="2:13" ht="12.75" hidden="1" customHeight="1" outlineLevel="1" x14ac:dyDescent="0.2">
      <c r="C262" s="19" t="s">
        <v>68</v>
      </c>
      <c r="D262" s="20">
        <v>0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</row>
    <row r="263" spans="2:13" ht="12.75" hidden="1" customHeight="1" outlineLevel="1" x14ac:dyDescent="0.2">
      <c r="C263" s="19" t="s">
        <v>69</v>
      </c>
      <c r="D263" s="20">
        <v>0</v>
      </c>
      <c r="E263" s="20">
        <v>0</v>
      </c>
      <c r="F263" s="20">
        <v>0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</row>
    <row r="264" spans="2:13" ht="12.75" hidden="1" customHeight="1" outlineLevel="1" x14ac:dyDescent="0.2">
      <c r="C264" s="19" t="s">
        <v>70</v>
      </c>
      <c r="D264" s="20">
        <v>1.9005000000000001E-2</v>
      </c>
      <c r="E264" s="20">
        <v>3.3079999999999998E-2</v>
      </c>
      <c r="F264" s="20">
        <v>4.6535E-2</v>
      </c>
      <c r="G264" s="20">
        <v>6.0682E-2</v>
      </c>
      <c r="H264" s="20">
        <v>7.5289999999999996E-2</v>
      </c>
      <c r="I264" s="20">
        <v>7.5491000000000003E-2</v>
      </c>
      <c r="J264" s="20">
        <v>7.5705999999999996E-2</v>
      </c>
      <c r="K264" s="20">
        <v>7.5896000000000005E-2</v>
      </c>
      <c r="L264" s="20">
        <v>7.6046000000000002E-2</v>
      </c>
      <c r="M264" s="20">
        <v>7.6302999999999996E-2</v>
      </c>
    </row>
    <row r="265" spans="2:13" ht="12.75" hidden="1" customHeight="1" outlineLevel="1" x14ac:dyDescent="0.2">
      <c r="C265" s="19" t="s">
        <v>71</v>
      </c>
      <c r="D265" s="20">
        <v>0</v>
      </c>
      <c r="E265" s="20">
        <v>2.0049000000000001E-2</v>
      </c>
      <c r="F265" s="20">
        <v>9.8173999999999997E-2</v>
      </c>
      <c r="G265" s="20">
        <v>0.15184900000000001</v>
      </c>
      <c r="H265" s="20">
        <v>0.12664700000000001</v>
      </c>
      <c r="I265" s="20">
        <v>0.106839</v>
      </c>
      <c r="J265" s="20">
        <v>0.10602399999999999</v>
      </c>
      <c r="K265" s="20">
        <v>0.10670200000000001</v>
      </c>
      <c r="L265" s="20">
        <v>7.7178999999999998E-2</v>
      </c>
      <c r="M265" s="20">
        <v>2.8937999999999998E-2</v>
      </c>
    </row>
    <row r="266" spans="2:13" ht="12.75" hidden="1" customHeight="1" outlineLevel="1" x14ac:dyDescent="0.2">
      <c r="C266" s="19" t="s">
        <v>72</v>
      </c>
      <c r="D266" s="20">
        <v>1.4755000000000001E-2</v>
      </c>
      <c r="E266" s="20">
        <v>3.347E-2</v>
      </c>
      <c r="F266" s="20">
        <v>0.23630599999999999</v>
      </c>
      <c r="G266" s="20">
        <v>0.43380999999999997</v>
      </c>
      <c r="H266" s="20">
        <v>0.66661300000000001</v>
      </c>
      <c r="I266" s="20">
        <v>0.65051199999999998</v>
      </c>
      <c r="J266" s="20">
        <v>0.63463199999999997</v>
      </c>
      <c r="K266" s="20">
        <v>0.60782199999999997</v>
      </c>
      <c r="L266" s="20">
        <v>0.59851799999999999</v>
      </c>
      <c r="M266" s="20">
        <v>0.58100700000000005</v>
      </c>
    </row>
    <row r="267" spans="2:13" ht="12.75" hidden="1" customHeight="1" outlineLevel="1" x14ac:dyDescent="0.2">
      <c r="C267" s="19" t="s">
        <v>73</v>
      </c>
      <c r="D267" s="20">
        <v>0</v>
      </c>
      <c r="E267" s="20">
        <v>0</v>
      </c>
      <c r="F267" s="20">
        <v>0</v>
      </c>
      <c r="G267" s="20">
        <v>0</v>
      </c>
      <c r="H267" s="20">
        <v>0</v>
      </c>
      <c r="I267" s="20">
        <v>0</v>
      </c>
      <c r="J267" s="20">
        <v>0</v>
      </c>
      <c r="K267" s="20">
        <v>0</v>
      </c>
      <c r="L267" s="20">
        <v>0</v>
      </c>
      <c r="M267" s="20">
        <v>0</v>
      </c>
    </row>
    <row r="268" spans="2:13" ht="12.75" hidden="1" customHeight="1" outlineLevel="1" x14ac:dyDescent="0.2"/>
    <row r="269" spans="2:13" ht="12.75" customHeight="1" collapsed="1" x14ac:dyDescent="0.2">
      <c r="B269" s="13" t="s">
        <v>43</v>
      </c>
    </row>
    <row r="270" spans="2:13" ht="12.75" hidden="1" customHeight="1" outlineLevel="1" x14ac:dyDescent="0.2">
      <c r="C270" s="22" t="s">
        <v>55</v>
      </c>
    </row>
    <row r="271" spans="2:13" ht="12.75" hidden="1" customHeight="1" outlineLevel="1" x14ac:dyDescent="0.2">
      <c r="D271" s="6">
        <v>2005</v>
      </c>
      <c r="E271" s="6">
        <v>2010</v>
      </c>
      <c r="F271" s="6">
        <v>2015</v>
      </c>
      <c r="G271" s="6">
        <v>2020</v>
      </c>
      <c r="H271" s="6">
        <v>2025</v>
      </c>
      <c r="I271" s="6">
        <v>2030</v>
      </c>
      <c r="J271" s="6">
        <v>2035</v>
      </c>
      <c r="K271" s="6">
        <v>2040</v>
      </c>
      <c r="L271" s="6">
        <v>2045</v>
      </c>
      <c r="M271" s="6">
        <v>2050</v>
      </c>
    </row>
    <row r="272" spans="2:13" ht="12.75" hidden="1" customHeight="1" outlineLevel="1" x14ac:dyDescent="0.2">
      <c r="C272" s="19" t="s">
        <v>56</v>
      </c>
      <c r="D272" s="20">
        <v>434.345732</v>
      </c>
      <c r="E272" s="20">
        <v>409.06744400000002</v>
      </c>
      <c r="F272" s="20">
        <v>393.31508700000006</v>
      </c>
      <c r="G272" s="20">
        <v>461.70899400000002</v>
      </c>
      <c r="H272" s="20">
        <v>498.17999400000002</v>
      </c>
      <c r="I272" s="20">
        <v>575.74140899999998</v>
      </c>
      <c r="J272" s="20">
        <v>663.92115000000001</v>
      </c>
      <c r="K272" s="20">
        <v>797.46081800000002</v>
      </c>
      <c r="L272" s="20">
        <v>999.30334400000004</v>
      </c>
      <c r="M272" s="20">
        <v>1329.409183</v>
      </c>
    </row>
    <row r="273" spans="3:13" ht="12.75" hidden="1" customHeight="1" outlineLevel="1" x14ac:dyDescent="0.2"/>
    <row r="274" spans="3:13" ht="12.75" hidden="1" customHeight="1" outlineLevel="1" x14ac:dyDescent="0.2">
      <c r="C274" s="22" t="s">
        <v>57</v>
      </c>
    </row>
    <row r="275" spans="3:13" ht="12.75" hidden="1" customHeight="1" outlineLevel="1" x14ac:dyDescent="0.2">
      <c r="D275" s="6">
        <v>2005</v>
      </c>
      <c r="E275" s="6">
        <v>2010</v>
      </c>
      <c r="F275" s="6">
        <v>2015</v>
      </c>
      <c r="G275" s="6">
        <v>2020</v>
      </c>
      <c r="H275" s="6">
        <v>2025</v>
      </c>
      <c r="I275" s="6">
        <v>2030</v>
      </c>
      <c r="J275" s="6">
        <v>2035</v>
      </c>
      <c r="K275" s="6">
        <v>2040</v>
      </c>
      <c r="L275" s="6">
        <v>2045</v>
      </c>
      <c r="M275" s="6">
        <v>2050</v>
      </c>
    </row>
    <row r="276" spans="3:13" ht="12.75" hidden="1" customHeight="1" outlineLevel="1" x14ac:dyDescent="0.2">
      <c r="C276" s="19" t="s">
        <v>3</v>
      </c>
      <c r="D276" s="20">
        <v>6.686877</v>
      </c>
      <c r="E276" s="20">
        <v>6.1070710000000004</v>
      </c>
      <c r="F276" s="20">
        <v>5.0827809999999998</v>
      </c>
      <c r="G276" s="20">
        <v>4.7641140000000002</v>
      </c>
      <c r="H276" s="20">
        <v>4.4543660000000003</v>
      </c>
      <c r="I276" s="20">
        <v>4.2364069999999998</v>
      </c>
      <c r="J276" s="20">
        <v>4.0936709999999996</v>
      </c>
      <c r="K276" s="20">
        <v>4.0421079999999998</v>
      </c>
      <c r="L276" s="20">
        <v>3.9341409999999999</v>
      </c>
      <c r="M276" s="20">
        <v>4.0444329999999997</v>
      </c>
    </row>
    <row r="277" spans="3:13" ht="12.75" hidden="1" customHeight="1" outlineLevel="1" x14ac:dyDescent="0.2">
      <c r="C277" s="19" t="s">
        <v>58</v>
      </c>
      <c r="D277" s="20">
        <v>0</v>
      </c>
      <c r="E277" s="20">
        <v>0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20">
        <v>0</v>
      </c>
      <c r="M277" s="20">
        <v>0</v>
      </c>
    </row>
    <row r="278" spans="3:13" ht="12.75" hidden="1" customHeight="1" outlineLevel="1" x14ac:dyDescent="0.2">
      <c r="C278" s="19" t="s">
        <v>59</v>
      </c>
      <c r="D278" s="20">
        <v>0</v>
      </c>
      <c r="E278" s="20">
        <v>0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0</v>
      </c>
    </row>
    <row r="279" spans="3:13" ht="12.75" hidden="1" customHeight="1" outlineLevel="1" x14ac:dyDescent="0.2">
      <c r="C279" s="19" t="s">
        <v>60</v>
      </c>
      <c r="D279" s="20">
        <v>0</v>
      </c>
      <c r="E279" s="20">
        <v>0</v>
      </c>
      <c r="F279" s="20">
        <v>0</v>
      </c>
      <c r="G279" s="20">
        <v>0</v>
      </c>
      <c r="H279" s="20">
        <v>5.3000000000000001E-5</v>
      </c>
      <c r="I279" s="20">
        <v>1.06E-4</v>
      </c>
      <c r="J279" s="20">
        <v>1.8100000000000001E-4</v>
      </c>
      <c r="K279" s="20">
        <v>6.3000000000000003E-4</v>
      </c>
      <c r="L279" s="20">
        <v>3.5000000000000001E-3</v>
      </c>
      <c r="M279" s="20">
        <v>2.1909999999999998E-3</v>
      </c>
    </row>
    <row r="280" spans="3:13" ht="12.75" hidden="1" customHeight="1" outlineLevel="1" x14ac:dyDescent="0.2">
      <c r="C280" s="19" t="s">
        <v>61</v>
      </c>
      <c r="D280" s="20">
        <v>0</v>
      </c>
      <c r="E280" s="20">
        <v>0</v>
      </c>
      <c r="F280" s="20">
        <v>0</v>
      </c>
      <c r="G280" s="20">
        <v>0</v>
      </c>
      <c r="H280" s="20">
        <v>0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</row>
    <row r="281" spans="3:13" ht="12.75" hidden="1" customHeight="1" outlineLevel="1" x14ac:dyDescent="0.2">
      <c r="C281" s="19" t="s">
        <v>62</v>
      </c>
      <c r="D281" s="20">
        <v>0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</row>
    <row r="282" spans="3:13" ht="12.75" hidden="1" customHeight="1" outlineLevel="1" x14ac:dyDescent="0.2">
      <c r="C282" s="19" t="s">
        <v>63</v>
      </c>
      <c r="D282" s="20">
        <v>0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20">
        <v>0</v>
      </c>
    </row>
    <row r="283" spans="3:13" ht="12.75" hidden="1" customHeight="1" outlineLevel="1" x14ac:dyDescent="0.2">
      <c r="C283" s="19" t="s">
        <v>64</v>
      </c>
      <c r="D283" s="20">
        <v>0</v>
      </c>
      <c r="E283" s="20">
        <v>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0</v>
      </c>
    </row>
    <row r="284" spans="3:13" ht="12.75" hidden="1" customHeight="1" outlineLevel="1" x14ac:dyDescent="0.2">
      <c r="C284" s="19" t="s">
        <v>65</v>
      </c>
      <c r="D284" s="20">
        <v>187.13067000000001</v>
      </c>
      <c r="E284" s="20">
        <v>179.30951400000001</v>
      </c>
      <c r="F284" s="20">
        <v>154.16853800000001</v>
      </c>
      <c r="G284" s="20">
        <v>188.079072</v>
      </c>
      <c r="H284" s="20">
        <v>217.62573</v>
      </c>
      <c r="I284" s="20">
        <v>249.35508200000001</v>
      </c>
      <c r="J284" s="20">
        <v>288.84169200000002</v>
      </c>
      <c r="K284" s="20">
        <v>348.693648</v>
      </c>
      <c r="L284" s="20">
        <v>450.44482900000003</v>
      </c>
      <c r="M284" s="20">
        <v>626.60064299999999</v>
      </c>
    </row>
    <row r="285" spans="3:13" ht="12.75" hidden="1" customHeight="1" outlineLevel="1" x14ac:dyDescent="0.2">
      <c r="C285" s="19" t="s">
        <v>66</v>
      </c>
      <c r="D285" s="20">
        <v>6.5525060000000002</v>
      </c>
      <c r="E285" s="20">
        <v>7.1387559999999999</v>
      </c>
      <c r="F285" s="20">
        <v>7.4387930000000004</v>
      </c>
      <c r="G285" s="20">
        <v>9.4875080000000001</v>
      </c>
      <c r="H285" s="20">
        <v>9.7382059999999999</v>
      </c>
      <c r="I285" s="20">
        <v>10.682722999999999</v>
      </c>
      <c r="J285" s="20">
        <v>13.951199000000001</v>
      </c>
      <c r="K285" s="20">
        <v>19.987755</v>
      </c>
      <c r="L285" s="20">
        <v>26.074624</v>
      </c>
      <c r="M285" s="20">
        <v>31.449746999999999</v>
      </c>
    </row>
    <row r="286" spans="3:13" ht="12.75" hidden="1" customHeight="1" outlineLevel="1" x14ac:dyDescent="0.2">
      <c r="C286" s="19" t="s">
        <v>4</v>
      </c>
      <c r="D286" s="20">
        <v>0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</row>
    <row r="287" spans="3:13" ht="12.75" hidden="1" customHeight="1" outlineLevel="1" x14ac:dyDescent="0.2">
      <c r="C287" s="19" t="s">
        <v>67</v>
      </c>
      <c r="D287" s="20">
        <v>0</v>
      </c>
      <c r="E287" s="20">
        <v>0</v>
      </c>
      <c r="F287" s="20">
        <v>0</v>
      </c>
      <c r="G287" s="20">
        <v>0</v>
      </c>
      <c r="H287" s="20">
        <v>0</v>
      </c>
      <c r="I287" s="20">
        <v>0</v>
      </c>
      <c r="J287" s="20">
        <v>0</v>
      </c>
      <c r="K287" s="20">
        <v>0</v>
      </c>
      <c r="L287" s="20">
        <v>0</v>
      </c>
      <c r="M287" s="20">
        <v>0</v>
      </c>
    </row>
    <row r="288" spans="3:13" ht="12.75" hidden="1" customHeight="1" outlineLevel="1" x14ac:dyDescent="0.2">
      <c r="C288" s="19" t="s">
        <v>0</v>
      </c>
      <c r="D288" s="20">
        <v>233.97567900000001</v>
      </c>
      <c r="E288" s="20">
        <v>216.512103</v>
      </c>
      <c r="F288" s="20">
        <v>226.62497500000001</v>
      </c>
      <c r="G288" s="20">
        <v>259.37830000000002</v>
      </c>
      <c r="H288" s="20">
        <v>266.36163900000003</v>
      </c>
      <c r="I288" s="20">
        <v>311.46709099999998</v>
      </c>
      <c r="J288" s="20">
        <v>357.03440699999999</v>
      </c>
      <c r="K288" s="20">
        <v>424.73667699999999</v>
      </c>
      <c r="L288" s="20">
        <v>518.84625000000005</v>
      </c>
      <c r="M288" s="20">
        <v>667.31216900000004</v>
      </c>
    </row>
    <row r="289" spans="2:13" ht="12.75" hidden="1" customHeight="1" outlineLevel="1" x14ac:dyDescent="0.2">
      <c r="C289" s="19" t="s">
        <v>1</v>
      </c>
      <c r="D289" s="20">
        <v>0</v>
      </c>
      <c r="E289" s="20">
        <v>0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</row>
    <row r="290" spans="2:13" ht="12.75" hidden="1" customHeight="1" outlineLevel="1" x14ac:dyDescent="0.2">
      <c r="C290" s="19" t="s">
        <v>68</v>
      </c>
      <c r="D290" s="20">
        <v>0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</row>
    <row r="291" spans="2:13" ht="12.75" hidden="1" customHeight="1" outlineLevel="1" x14ac:dyDescent="0.2">
      <c r="C291" s="19" t="s">
        <v>69</v>
      </c>
      <c r="D291" s="20">
        <v>0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</row>
    <row r="292" spans="2:13" ht="12.75" hidden="1" customHeight="1" outlineLevel="1" x14ac:dyDescent="0.2">
      <c r="C292" s="19" t="s">
        <v>70</v>
      </c>
      <c r="D292" s="20">
        <v>0</v>
      </c>
      <c r="E292" s="20">
        <v>0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  <c r="K292" s="20">
        <v>0</v>
      </c>
      <c r="L292" s="20">
        <v>0</v>
      </c>
      <c r="M292" s="20">
        <v>0</v>
      </c>
    </row>
    <row r="293" spans="2:13" ht="12.75" hidden="1" customHeight="1" outlineLevel="1" x14ac:dyDescent="0.2">
      <c r="C293" s="19" t="s">
        <v>71</v>
      </c>
      <c r="D293" s="20">
        <v>0</v>
      </c>
      <c r="E293" s="20">
        <v>0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</row>
    <row r="294" spans="2:13" ht="12.75" hidden="1" customHeight="1" outlineLevel="1" x14ac:dyDescent="0.2">
      <c r="C294" s="19" t="s">
        <v>72</v>
      </c>
      <c r="D294" s="20">
        <v>0</v>
      </c>
      <c r="E294" s="20">
        <v>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</row>
    <row r="295" spans="2:13" ht="12.75" hidden="1" customHeight="1" outlineLevel="1" x14ac:dyDescent="0.2">
      <c r="C295" s="19" t="s">
        <v>73</v>
      </c>
      <c r="D295" s="20">
        <v>0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</row>
    <row r="296" spans="2:13" ht="12.75" hidden="1" customHeight="1" outlineLevel="1" x14ac:dyDescent="0.2"/>
    <row r="297" spans="2:13" ht="12.75" customHeight="1" collapsed="1" x14ac:dyDescent="0.2">
      <c r="B297" s="13" t="s">
        <v>38</v>
      </c>
    </row>
    <row r="298" spans="2:13" ht="12.75" hidden="1" customHeight="1" outlineLevel="1" x14ac:dyDescent="0.2">
      <c r="C298" s="22" t="s">
        <v>55</v>
      </c>
    </row>
    <row r="299" spans="2:13" ht="12.75" hidden="1" customHeight="1" outlineLevel="1" x14ac:dyDescent="0.2">
      <c r="D299" s="6">
        <v>2005</v>
      </c>
      <c r="E299" s="6">
        <v>2010</v>
      </c>
      <c r="F299" s="6">
        <v>2015</v>
      </c>
      <c r="G299" s="6">
        <v>2020</v>
      </c>
      <c r="H299" s="6">
        <v>2025</v>
      </c>
      <c r="I299" s="6">
        <v>2030</v>
      </c>
      <c r="J299" s="6">
        <v>2035</v>
      </c>
      <c r="K299" s="6">
        <v>2040</v>
      </c>
      <c r="L299" s="6">
        <v>2045</v>
      </c>
      <c r="M299" s="6">
        <v>2050</v>
      </c>
    </row>
    <row r="300" spans="2:13" ht="12.75" hidden="1" customHeight="1" outlineLevel="1" x14ac:dyDescent="0.2">
      <c r="C300" s="19" t="s">
        <v>56</v>
      </c>
      <c r="D300" s="20">
        <v>2E-19</v>
      </c>
      <c r="E300" s="20">
        <v>2E-19</v>
      </c>
      <c r="F300" s="20">
        <v>3.9999999999999999E-19</v>
      </c>
      <c r="G300" s="20">
        <v>1.2855999999999999E-2</v>
      </c>
      <c r="H300" s="20">
        <v>9.6734000000000001E-2</v>
      </c>
      <c r="I300" s="20">
        <v>0.16839300000000001</v>
      </c>
      <c r="J300" s="20">
        <v>0.30458099999999999</v>
      </c>
      <c r="K300" s="20">
        <v>0.54247500000000004</v>
      </c>
      <c r="L300" s="20">
        <v>0.97252099999999997</v>
      </c>
      <c r="M300" s="20">
        <v>1.6257980000000001</v>
      </c>
    </row>
    <row r="301" spans="2:13" ht="12.75" hidden="1" customHeight="1" outlineLevel="1" x14ac:dyDescent="0.2"/>
    <row r="302" spans="2:13" ht="12.75" hidden="1" customHeight="1" outlineLevel="1" x14ac:dyDescent="0.2">
      <c r="C302" s="22" t="s">
        <v>57</v>
      </c>
    </row>
    <row r="303" spans="2:13" ht="12.75" hidden="1" customHeight="1" outlineLevel="1" x14ac:dyDescent="0.2">
      <c r="D303" s="6">
        <v>2005</v>
      </c>
      <c r="E303" s="6">
        <v>2010</v>
      </c>
      <c r="F303" s="6">
        <v>2015</v>
      </c>
      <c r="G303" s="6">
        <v>2020</v>
      </c>
      <c r="H303" s="6">
        <v>2025</v>
      </c>
      <c r="I303" s="6">
        <v>2030</v>
      </c>
      <c r="J303" s="6">
        <v>2035</v>
      </c>
      <c r="K303" s="6">
        <v>2040</v>
      </c>
      <c r="L303" s="6">
        <v>2045</v>
      </c>
      <c r="M303" s="6">
        <v>2050</v>
      </c>
    </row>
    <row r="304" spans="2:13" ht="12.75" hidden="1" customHeight="1" outlineLevel="1" x14ac:dyDescent="0.2">
      <c r="C304" s="19" t="s">
        <v>3</v>
      </c>
      <c r="D304" s="20">
        <v>0</v>
      </c>
      <c r="E304" s="20">
        <v>0</v>
      </c>
      <c r="F304" s="20">
        <v>0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</row>
    <row r="305" spans="3:13" ht="12.75" hidden="1" customHeight="1" outlineLevel="1" x14ac:dyDescent="0.2">
      <c r="C305" s="19" t="s">
        <v>58</v>
      </c>
      <c r="D305" s="20">
        <v>0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</row>
    <row r="306" spans="3:13" ht="12.75" hidden="1" customHeight="1" outlineLevel="1" x14ac:dyDescent="0.2">
      <c r="C306" s="19" t="s">
        <v>59</v>
      </c>
      <c r="D306" s="20">
        <v>9.9999999999999998E-20</v>
      </c>
      <c r="E306" s="20">
        <v>9.9999999999999998E-20</v>
      </c>
      <c r="F306" s="20">
        <v>9.9999999999999998E-20</v>
      </c>
      <c r="G306" s="20">
        <v>7.1599999999999995E-4</v>
      </c>
      <c r="H306" s="20">
        <v>5.0092999999999999E-2</v>
      </c>
      <c r="I306" s="20">
        <v>9.6156000000000005E-2</v>
      </c>
      <c r="J306" s="20">
        <v>0.18759300000000001</v>
      </c>
      <c r="K306" s="20">
        <v>0.33735199999999999</v>
      </c>
      <c r="L306" s="20">
        <v>0.54708699999999999</v>
      </c>
      <c r="M306" s="20">
        <v>0.866591</v>
      </c>
    </row>
    <row r="307" spans="3:13" ht="12.75" hidden="1" customHeight="1" outlineLevel="1" x14ac:dyDescent="0.2">
      <c r="C307" s="19" t="s">
        <v>60</v>
      </c>
      <c r="D307" s="20">
        <v>0</v>
      </c>
      <c r="E307" s="20">
        <v>0</v>
      </c>
      <c r="F307" s="20">
        <v>9.9999999999999998E-20</v>
      </c>
      <c r="G307" s="20">
        <v>1.214E-2</v>
      </c>
      <c r="H307" s="20">
        <v>4.6641000000000002E-2</v>
      </c>
      <c r="I307" s="20">
        <v>7.2236999999999996E-2</v>
      </c>
      <c r="J307" s="20">
        <v>0.11698799999999999</v>
      </c>
      <c r="K307" s="20">
        <v>0.205123</v>
      </c>
      <c r="L307" s="20">
        <v>0.42543399999999998</v>
      </c>
      <c r="M307" s="20">
        <v>0.75920699999999997</v>
      </c>
    </row>
    <row r="308" spans="3:13" ht="12.75" hidden="1" customHeight="1" outlineLevel="1" x14ac:dyDescent="0.2">
      <c r="C308" s="19" t="s">
        <v>61</v>
      </c>
      <c r="D308" s="20">
        <v>0</v>
      </c>
      <c r="E308" s="20">
        <v>0</v>
      </c>
      <c r="F308" s="20">
        <v>0</v>
      </c>
      <c r="G308" s="20">
        <v>9.9999999999999998E-20</v>
      </c>
      <c r="H308" s="20">
        <v>9.9999999999999998E-20</v>
      </c>
      <c r="I308" s="20">
        <v>9.9999999999999998E-20</v>
      </c>
      <c r="J308" s="20">
        <v>9.9999999999999998E-20</v>
      </c>
      <c r="K308" s="20">
        <v>9.9999999999999998E-20</v>
      </c>
      <c r="L308" s="20">
        <v>9.9999999999999998E-20</v>
      </c>
      <c r="M308" s="20">
        <v>9.9999999999999998E-20</v>
      </c>
    </row>
    <row r="309" spans="3:13" ht="12.75" hidden="1" customHeight="1" outlineLevel="1" x14ac:dyDescent="0.2">
      <c r="C309" s="19" t="s">
        <v>62</v>
      </c>
      <c r="D309" s="20">
        <v>9.9999999999999998E-20</v>
      </c>
      <c r="E309" s="20">
        <v>9.9999999999999998E-20</v>
      </c>
      <c r="F309" s="20">
        <v>9.9999999999999998E-20</v>
      </c>
      <c r="G309" s="20">
        <v>9.9999999999999998E-20</v>
      </c>
      <c r="H309" s="20">
        <v>9.9999999999999998E-20</v>
      </c>
      <c r="I309" s="20">
        <v>9.9999999999999998E-20</v>
      </c>
      <c r="J309" s="20">
        <v>9.9999999999999998E-20</v>
      </c>
      <c r="K309" s="20">
        <v>9.9999999999999998E-20</v>
      </c>
      <c r="L309" s="20">
        <v>9.9999999999999998E-20</v>
      </c>
      <c r="M309" s="20">
        <v>9.9999999999999998E-20</v>
      </c>
    </row>
    <row r="310" spans="3:13" ht="12.75" hidden="1" customHeight="1" outlineLevel="1" x14ac:dyDescent="0.2">
      <c r="C310" s="19" t="s">
        <v>63</v>
      </c>
      <c r="D310" s="20">
        <v>0</v>
      </c>
      <c r="E310" s="20">
        <v>0</v>
      </c>
      <c r="F310" s="20">
        <v>0</v>
      </c>
      <c r="G310" s="20">
        <v>9.9999999999999998E-20</v>
      </c>
      <c r="H310" s="20">
        <v>9.9999999999999998E-20</v>
      </c>
      <c r="I310" s="20">
        <v>9.9999999999999998E-20</v>
      </c>
      <c r="J310" s="20">
        <v>9.9999999999999998E-20</v>
      </c>
      <c r="K310" s="20">
        <v>9.9999999999999998E-20</v>
      </c>
      <c r="L310" s="20">
        <v>9.9999999999999998E-20</v>
      </c>
      <c r="M310" s="20">
        <v>9.9999999999999998E-20</v>
      </c>
    </row>
    <row r="311" spans="3:13" ht="12.75" hidden="1" customHeight="1" outlineLevel="1" x14ac:dyDescent="0.2">
      <c r="C311" s="19" t="s">
        <v>64</v>
      </c>
      <c r="D311" s="20">
        <v>0</v>
      </c>
      <c r="E311" s="20">
        <v>0</v>
      </c>
      <c r="F311" s="20">
        <v>0</v>
      </c>
      <c r="G311" s="20">
        <v>0</v>
      </c>
      <c r="H311" s="20">
        <v>9.9999999999999998E-20</v>
      </c>
      <c r="I311" s="20">
        <v>9.9999999999999998E-20</v>
      </c>
      <c r="J311" s="20">
        <v>9.9999999999999998E-20</v>
      </c>
      <c r="K311" s="20">
        <v>9.9999999999999998E-20</v>
      </c>
      <c r="L311" s="20">
        <v>9.9999999999999998E-20</v>
      </c>
      <c r="M311" s="20">
        <v>9.9999999999999998E-20</v>
      </c>
    </row>
    <row r="312" spans="3:13" ht="12.75" hidden="1" customHeight="1" outlineLevel="1" x14ac:dyDescent="0.2">
      <c r="C312" s="19" t="s">
        <v>65</v>
      </c>
      <c r="D312" s="20">
        <v>0</v>
      </c>
      <c r="E312" s="20">
        <v>0</v>
      </c>
      <c r="F312" s="20">
        <v>0</v>
      </c>
      <c r="G312" s="20">
        <v>9.9999999999999998E-20</v>
      </c>
      <c r="H312" s="20">
        <v>9.9999999999999998E-20</v>
      </c>
      <c r="I312" s="20">
        <v>9.9999999999999998E-20</v>
      </c>
      <c r="J312" s="20">
        <v>9.9999999999999998E-20</v>
      </c>
      <c r="K312" s="20">
        <v>9.9999999999999998E-20</v>
      </c>
      <c r="L312" s="20">
        <v>9.9999999999999998E-20</v>
      </c>
      <c r="M312" s="20">
        <v>9.9999999999999998E-20</v>
      </c>
    </row>
    <row r="313" spans="3:13" ht="12.75" hidden="1" customHeight="1" outlineLevel="1" x14ac:dyDescent="0.2">
      <c r="C313" s="19" t="s">
        <v>66</v>
      </c>
      <c r="D313" s="20">
        <v>0</v>
      </c>
      <c r="E313" s="20">
        <v>0</v>
      </c>
      <c r="F313" s="20">
        <v>0</v>
      </c>
      <c r="G313" s="20">
        <v>9.9999999999999998E-20</v>
      </c>
      <c r="H313" s="20">
        <v>9.9999999999999998E-20</v>
      </c>
      <c r="I313" s="20">
        <v>9.9999999999999998E-20</v>
      </c>
      <c r="J313" s="20">
        <v>9.9999999999999998E-20</v>
      </c>
      <c r="K313" s="20">
        <v>9.9999999999999998E-20</v>
      </c>
      <c r="L313" s="20">
        <v>9.9999999999999998E-20</v>
      </c>
      <c r="M313" s="20">
        <v>9.9999999999999998E-20</v>
      </c>
    </row>
    <row r="314" spans="3:13" ht="12.75" hidden="1" customHeight="1" outlineLevel="1" x14ac:dyDescent="0.2">
      <c r="C314" s="19" t="s">
        <v>4</v>
      </c>
      <c r="D314" s="20">
        <v>0</v>
      </c>
      <c r="E314" s="20">
        <v>0</v>
      </c>
      <c r="F314" s="20">
        <v>9.9999999999999998E-20</v>
      </c>
      <c r="G314" s="20">
        <v>9.9999999999999998E-20</v>
      </c>
      <c r="H314" s="20">
        <v>9.9999999999999998E-20</v>
      </c>
      <c r="I314" s="20">
        <v>9.9999999999999998E-20</v>
      </c>
      <c r="J314" s="20">
        <v>9.9999999999999998E-20</v>
      </c>
      <c r="K314" s="20">
        <v>9.9999999999999998E-20</v>
      </c>
      <c r="L314" s="20">
        <v>9.9999999999999998E-20</v>
      </c>
      <c r="M314" s="20">
        <v>9.9999999999999998E-20</v>
      </c>
    </row>
    <row r="315" spans="3:13" ht="12.75" hidden="1" customHeight="1" outlineLevel="1" x14ac:dyDescent="0.2">
      <c r="C315" s="19" t="s">
        <v>67</v>
      </c>
      <c r="D315" s="20">
        <v>0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</row>
    <row r="316" spans="3:13" ht="12.75" hidden="1" customHeight="1" outlineLevel="1" x14ac:dyDescent="0.2">
      <c r="C316" s="19" t="s">
        <v>0</v>
      </c>
      <c r="D316" s="20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</row>
    <row r="317" spans="3:13" ht="12.75" hidden="1" customHeight="1" outlineLevel="1" x14ac:dyDescent="0.2">
      <c r="C317" s="19" t="s">
        <v>1</v>
      </c>
      <c r="D317" s="20">
        <v>0</v>
      </c>
      <c r="E317" s="20">
        <v>0</v>
      </c>
      <c r="F317" s="20">
        <v>0</v>
      </c>
      <c r="G317" s="20">
        <v>9.9999999999999998E-20</v>
      </c>
      <c r="H317" s="20">
        <v>9.9999999999999998E-20</v>
      </c>
      <c r="I317" s="20">
        <v>9.9999999999999998E-20</v>
      </c>
      <c r="J317" s="20">
        <v>9.9999999999999998E-20</v>
      </c>
      <c r="K317" s="20">
        <v>9.9999999999999998E-20</v>
      </c>
      <c r="L317" s="20">
        <v>9.9999999999999998E-20</v>
      </c>
      <c r="M317" s="20">
        <v>9.9999999999999998E-20</v>
      </c>
    </row>
    <row r="318" spans="3:13" ht="12.75" hidden="1" customHeight="1" outlineLevel="1" x14ac:dyDescent="0.2">
      <c r="C318" s="19" t="s">
        <v>68</v>
      </c>
      <c r="D318" s="20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</row>
    <row r="319" spans="3:13" ht="12.75" hidden="1" customHeight="1" outlineLevel="1" x14ac:dyDescent="0.2">
      <c r="C319" s="19" t="s">
        <v>69</v>
      </c>
      <c r="D319" s="20">
        <v>0</v>
      </c>
      <c r="E319" s="20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</row>
    <row r="320" spans="3:13" ht="12.75" hidden="1" customHeight="1" outlineLevel="1" x14ac:dyDescent="0.2">
      <c r="C320" s="19" t="s">
        <v>70</v>
      </c>
      <c r="D320" s="20">
        <v>0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</row>
    <row r="321" spans="2:13" ht="12.75" hidden="1" customHeight="1" outlineLevel="1" x14ac:dyDescent="0.2">
      <c r="C321" s="19" t="s">
        <v>71</v>
      </c>
      <c r="D321" s="20">
        <v>0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</row>
    <row r="322" spans="2:13" ht="12.75" hidden="1" customHeight="1" outlineLevel="1" x14ac:dyDescent="0.2">
      <c r="C322" s="19" t="s">
        <v>72</v>
      </c>
      <c r="D322" s="20">
        <v>0</v>
      </c>
      <c r="E322" s="20">
        <v>0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v>0</v>
      </c>
    </row>
    <row r="323" spans="2:13" ht="12.75" hidden="1" customHeight="1" outlineLevel="1" x14ac:dyDescent="0.2">
      <c r="C323" s="19" t="s">
        <v>73</v>
      </c>
      <c r="D323" s="20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</row>
    <row r="324" spans="2:13" ht="12.75" hidden="1" customHeight="1" outlineLevel="1" x14ac:dyDescent="0.2"/>
    <row r="325" spans="2:13" ht="12.75" customHeight="1" collapsed="1" x14ac:dyDescent="0.2">
      <c r="B325" s="13" t="s">
        <v>44</v>
      </c>
    </row>
    <row r="326" spans="2:13" ht="12.75" hidden="1" customHeight="1" outlineLevel="1" x14ac:dyDescent="0.2">
      <c r="C326" s="22" t="s">
        <v>55</v>
      </c>
    </row>
    <row r="327" spans="2:13" ht="12.75" hidden="1" customHeight="1" outlineLevel="1" x14ac:dyDescent="0.2">
      <c r="D327" s="6">
        <v>2005</v>
      </c>
      <c r="E327" s="6">
        <v>2010</v>
      </c>
      <c r="F327" s="6">
        <v>2015</v>
      </c>
      <c r="G327" s="6">
        <v>2020</v>
      </c>
      <c r="H327" s="6">
        <v>2025</v>
      </c>
      <c r="I327" s="6">
        <v>2030</v>
      </c>
      <c r="J327" s="6">
        <v>2035</v>
      </c>
      <c r="K327" s="6">
        <v>2040</v>
      </c>
      <c r="L327" s="6">
        <v>2045</v>
      </c>
      <c r="M327" s="6">
        <v>2050</v>
      </c>
    </row>
    <row r="328" spans="2:13" ht="12.75" hidden="1" customHeight="1" outlineLevel="1" x14ac:dyDescent="0.2">
      <c r="C328" s="19" t="s">
        <v>56</v>
      </c>
      <c r="D328" s="20">
        <v>15.812457</v>
      </c>
      <c r="E328" s="20">
        <v>15.887744</v>
      </c>
      <c r="F328" s="20">
        <v>17.178570999999998</v>
      </c>
      <c r="G328" s="20">
        <v>14.502132</v>
      </c>
      <c r="H328" s="20">
        <v>13.959508</v>
      </c>
      <c r="I328" s="20">
        <v>13.737632</v>
      </c>
      <c r="J328" s="20">
        <v>13.785904</v>
      </c>
      <c r="K328" s="20">
        <v>14.049580000000001</v>
      </c>
      <c r="L328" s="20">
        <v>14.450252000000001</v>
      </c>
      <c r="M328" s="20">
        <v>14.923308</v>
      </c>
    </row>
    <row r="329" spans="2:13" ht="12.75" hidden="1" customHeight="1" outlineLevel="1" x14ac:dyDescent="0.2"/>
    <row r="330" spans="2:13" ht="12.75" hidden="1" customHeight="1" outlineLevel="1" x14ac:dyDescent="0.2">
      <c r="C330" s="22" t="s">
        <v>57</v>
      </c>
    </row>
    <row r="331" spans="2:13" ht="12.75" hidden="1" customHeight="1" outlineLevel="1" x14ac:dyDescent="0.2">
      <c r="D331" s="6">
        <v>2005</v>
      </c>
      <c r="E331" s="6">
        <v>2010</v>
      </c>
      <c r="F331" s="6">
        <v>2015</v>
      </c>
      <c r="G331" s="6">
        <v>2020</v>
      </c>
      <c r="H331" s="6">
        <v>2025</v>
      </c>
      <c r="I331" s="6">
        <v>2030</v>
      </c>
      <c r="J331" s="6">
        <v>2035</v>
      </c>
      <c r="K331" s="6">
        <v>2040</v>
      </c>
      <c r="L331" s="6">
        <v>2045</v>
      </c>
      <c r="M331" s="6">
        <v>2050</v>
      </c>
    </row>
    <row r="332" spans="2:13" ht="12.75" hidden="1" customHeight="1" outlineLevel="1" x14ac:dyDescent="0.2">
      <c r="C332" s="19" t="s">
        <v>3</v>
      </c>
      <c r="D332" s="20">
        <v>0</v>
      </c>
      <c r="E332" s="20">
        <v>0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20">
        <v>0</v>
      </c>
      <c r="M332" s="20">
        <v>0</v>
      </c>
    </row>
    <row r="333" spans="2:13" ht="12.75" hidden="1" customHeight="1" outlineLevel="1" x14ac:dyDescent="0.2">
      <c r="C333" s="19" t="s">
        <v>58</v>
      </c>
      <c r="D333" s="20">
        <v>0</v>
      </c>
      <c r="E333" s="20">
        <v>0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</row>
    <row r="334" spans="2:13" ht="12.75" hidden="1" customHeight="1" outlineLevel="1" x14ac:dyDescent="0.2">
      <c r="C334" s="19" t="s">
        <v>59</v>
      </c>
      <c r="D334" s="20">
        <v>0</v>
      </c>
      <c r="E334" s="20">
        <v>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</row>
    <row r="335" spans="2:13" ht="12.75" hidden="1" customHeight="1" outlineLevel="1" x14ac:dyDescent="0.2">
      <c r="C335" s="19" t="s">
        <v>60</v>
      </c>
      <c r="D335" s="20">
        <v>0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</row>
    <row r="336" spans="2:13" ht="12.75" hidden="1" customHeight="1" outlineLevel="1" x14ac:dyDescent="0.2">
      <c r="C336" s="19" t="s">
        <v>61</v>
      </c>
      <c r="D336" s="20">
        <v>0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</row>
    <row r="337" spans="3:13" ht="12.75" hidden="1" customHeight="1" outlineLevel="1" x14ac:dyDescent="0.2">
      <c r="C337" s="19" t="s">
        <v>62</v>
      </c>
      <c r="D337" s="20">
        <v>0.51491600000000004</v>
      </c>
      <c r="E337" s="20">
        <v>0.53876299999999999</v>
      </c>
      <c r="F337" s="20">
        <v>0.51994700000000005</v>
      </c>
      <c r="G337" s="20">
        <v>0.49243300000000001</v>
      </c>
      <c r="H337" s="20">
        <v>0.56913000000000002</v>
      </c>
      <c r="I337" s="20">
        <v>0.64919099999999996</v>
      </c>
      <c r="J337" s="20">
        <v>0.73549100000000001</v>
      </c>
      <c r="K337" s="20">
        <v>0.83186099999999996</v>
      </c>
      <c r="L337" s="20">
        <v>0.93094200000000005</v>
      </c>
      <c r="M337" s="20">
        <v>1.0075810000000001</v>
      </c>
    </row>
    <row r="338" spans="3:13" ht="12.75" hidden="1" customHeight="1" outlineLevel="1" x14ac:dyDescent="0.2">
      <c r="C338" s="19" t="s">
        <v>63</v>
      </c>
      <c r="D338" s="20">
        <v>0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</row>
    <row r="339" spans="3:13" ht="12.75" hidden="1" customHeight="1" outlineLevel="1" x14ac:dyDescent="0.2">
      <c r="C339" s="19" t="s">
        <v>64</v>
      </c>
      <c r="D339" s="20">
        <v>0</v>
      </c>
      <c r="E339" s="20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</row>
    <row r="340" spans="3:13" ht="12.75" hidden="1" customHeight="1" outlineLevel="1" x14ac:dyDescent="0.2">
      <c r="C340" s="19" t="s">
        <v>65</v>
      </c>
      <c r="D340" s="20">
        <v>0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</row>
    <row r="341" spans="3:13" ht="12.75" hidden="1" customHeight="1" outlineLevel="1" x14ac:dyDescent="0.2">
      <c r="C341" s="19" t="s">
        <v>66</v>
      </c>
      <c r="D341" s="20">
        <v>0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</row>
    <row r="342" spans="3:13" ht="12.75" hidden="1" customHeight="1" outlineLevel="1" x14ac:dyDescent="0.2">
      <c r="C342" s="19" t="s">
        <v>4</v>
      </c>
      <c r="D342" s="20">
        <v>0</v>
      </c>
      <c r="E342" s="20">
        <v>0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</row>
    <row r="343" spans="3:13" ht="12.75" hidden="1" customHeight="1" outlineLevel="1" x14ac:dyDescent="0.2">
      <c r="C343" s="19" t="s">
        <v>67</v>
      </c>
      <c r="D343" s="20">
        <v>15.297541000000001</v>
      </c>
      <c r="E343" s="20">
        <v>15.348981</v>
      </c>
      <c r="F343" s="20">
        <v>16.658624</v>
      </c>
      <c r="G343" s="20">
        <v>14.009698999999999</v>
      </c>
      <c r="H343" s="20">
        <v>13.390378</v>
      </c>
      <c r="I343" s="20">
        <v>13.088441</v>
      </c>
      <c r="J343" s="20">
        <v>13.050413000000001</v>
      </c>
      <c r="K343" s="20">
        <v>13.217719000000001</v>
      </c>
      <c r="L343" s="20">
        <v>13.519310000000001</v>
      </c>
      <c r="M343" s="20">
        <v>13.915727</v>
      </c>
    </row>
    <row r="344" spans="3:13" ht="12.75" hidden="1" customHeight="1" outlineLevel="1" x14ac:dyDescent="0.2">
      <c r="C344" s="19" t="s">
        <v>0</v>
      </c>
      <c r="D344" s="20">
        <v>0</v>
      </c>
      <c r="E344" s="20">
        <v>0</v>
      </c>
      <c r="F344" s="20">
        <v>0</v>
      </c>
      <c r="G344" s="20">
        <v>0</v>
      </c>
      <c r="H344" s="20">
        <v>0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</row>
    <row r="345" spans="3:13" ht="12.75" hidden="1" customHeight="1" outlineLevel="1" x14ac:dyDescent="0.2">
      <c r="C345" s="19" t="s">
        <v>1</v>
      </c>
      <c r="D345" s="20">
        <v>0</v>
      </c>
      <c r="E345" s="20">
        <v>0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</row>
    <row r="346" spans="3:13" ht="12.75" hidden="1" customHeight="1" outlineLevel="1" x14ac:dyDescent="0.2">
      <c r="C346" s="19" t="s">
        <v>68</v>
      </c>
      <c r="D346" s="20">
        <v>0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</row>
    <row r="347" spans="3:13" ht="12.75" hidden="1" customHeight="1" outlineLevel="1" x14ac:dyDescent="0.2">
      <c r="C347" s="19" t="s">
        <v>69</v>
      </c>
      <c r="D347" s="20">
        <v>0</v>
      </c>
      <c r="E347" s="20">
        <v>0</v>
      </c>
      <c r="F347" s="20">
        <v>0</v>
      </c>
      <c r="G347" s="20">
        <v>0</v>
      </c>
      <c r="H347" s="20">
        <v>0</v>
      </c>
      <c r="I347" s="20">
        <v>0</v>
      </c>
      <c r="J347" s="20">
        <v>0</v>
      </c>
      <c r="K347" s="20">
        <v>0</v>
      </c>
      <c r="L347" s="20">
        <v>0</v>
      </c>
      <c r="M347" s="20">
        <v>0</v>
      </c>
    </row>
    <row r="348" spans="3:13" ht="12.75" hidden="1" customHeight="1" outlineLevel="1" x14ac:dyDescent="0.2">
      <c r="C348" s="19" t="s">
        <v>70</v>
      </c>
      <c r="D348" s="20">
        <v>0</v>
      </c>
      <c r="E348" s="20">
        <v>0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</row>
    <row r="349" spans="3:13" ht="12.75" hidden="1" customHeight="1" outlineLevel="1" x14ac:dyDescent="0.2">
      <c r="C349" s="19" t="s">
        <v>71</v>
      </c>
      <c r="D349" s="20">
        <v>0</v>
      </c>
      <c r="E349" s="20">
        <v>0</v>
      </c>
      <c r="F349" s="20">
        <v>0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</row>
    <row r="350" spans="3:13" ht="12.75" hidden="1" customHeight="1" outlineLevel="1" x14ac:dyDescent="0.2">
      <c r="C350" s="19" t="s">
        <v>72</v>
      </c>
      <c r="D350" s="20">
        <v>0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</row>
    <row r="351" spans="3:13" ht="12.75" hidden="1" customHeight="1" outlineLevel="1" x14ac:dyDescent="0.2">
      <c r="C351" s="19" t="s">
        <v>73</v>
      </c>
      <c r="D351" s="20">
        <v>0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</row>
    <row r="352" spans="3:13" ht="12.75" hidden="1" customHeight="1" outlineLevel="1" x14ac:dyDescent="0.2"/>
    <row r="353" spans="1:13" ht="12.75" customHeight="1" collapsed="1" x14ac:dyDescent="0.2"/>
    <row r="354" spans="1:13" ht="15.75" x14ac:dyDescent="0.25">
      <c r="A354" s="18" t="s">
        <v>74</v>
      </c>
    </row>
    <row r="355" spans="1:13" ht="12.75" customHeight="1" x14ac:dyDescent="0.2">
      <c r="B355" s="13" t="s">
        <v>75</v>
      </c>
    </row>
    <row r="356" spans="1:13" ht="12.75" customHeight="1" outlineLevel="1" x14ac:dyDescent="0.2">
      <c r="C356" s="22" t="s">
        <v>57</v>
      </c>
    </row>
    <row r="357" spans="1:13" ht="12.75" customHeight="1" outlineLevel="1" x14ac:dyDescent="0.2">
      <c r="D357" s="6">
        <v>2005</v>
      </c>
      <c r="E357" s="6">
        <v>2010</v>
      </c>
      <c r="F357" s="6">
        <v>2015</v>
      </c>
      <c r="G357" s="6">
        <v>2020</v>
      </c>
      <c r="H357" s="6">
        <v>2025</v>
      </c>
      <c r="I357" s="6">
        <v>2030</v>
      </c>
      <c r="J357" s="6">
        <v>2035</v>
      </c>
      <c r="K357" s="6">
        <v>2040</v>
      </c>
      <c r="L357" s="6">
        <v>2045</v>
      </c>
      <c r="M357" s="6">
        <v>2050</v>
      </c>
    </row>
    <row r="358" spans="1:13" ht="12.75" customHeight="1" outlineLevel="1" x14ac:dyDescent="0.2">
      <c r="C358" s="19" t="s">
        <v>76</v>
      </c>
      <c r="D358" s="20">
        <v>1675.85</v>
      </c>
      <c r="E358" s="20">
        <v>1781.451</v>
      </c>
      <c r="F358" s="20">
        <v>1884.8309999999999</v>
      </c>
      <c r="G358" s="20">
        <v>2061.384</v>
      </c>
      <c r="H358" s="20">
        <v>2190.9870000000001</v>
      </c>
      <c r="I358" s="20">
        <v>2318.0819999999999</v>
      </c>
      <c r="J358" s="20">
        <v>2440.9899999999998</v>
      </c>
      <c r="K358" s="20">
        <v>2558.502</v>
      </c>
      <c r="L358" s="20">
        <v>2670.1320000000001</v>
      </c>
      <c r="M358" s="20">
        <v>2776.3690000000001</v>
      </c>
    </row>
    <row r="359" spans="1:13" ht="12.75" customHeight="1" outlineLevel="1" x14ac:dyDescent="0.2">
      <c r="C359" s="19" t="s">
        <v>77</v>
      </c>
      <c r="D359" s="20">
        <v>90.022300000000001</v>
      </c>
      <c r="E359" s="20">
        <v>102.09357025200001</v>
      </c>
      <c r="F359" s="20">
        <v>102.72048554899999</v>
      </c>
      <c r="G359" s="20">
        <v>107.63885390899999</v>
      </c>
      <c r="H359" s="20">
        <v>110.98417259999999</v>
      </c>
      <c r="I359" s="20">
        <v>115.350434194</v>
      </c>
      <c r="J359" s="20">
        <v>119.64197728000001</v>
      </c>
      <c r="K359" s="20">
        <v>124.069544061</v>
      </c>
      <c r="L359" s="20">
        <v>128.72720784000001</v>
      </c>
      <c r="M359" s="20">
        <v>132.65632114600001</v>
      </c>
    </row>
    <row r="360" spans="1:13" ht="12.75" customHeight="1" outlineLevel="1" x14ac:dyDescent="0.2">
      <c r="C360" s="19" t="s">
        <v>78</v>
      </c>
      <c r="D360" s="20">
        <v>67.414026909809991</v>
      </c>
      <c r="E360" s="20">
        <v>68.080010000000001</v>
      </c>
      <c r="F360" s="20">
        <v>66.757080000000002</v>
      </c>
      <c r="G360" s="20">
        <v>70.332409999999996</v>
      </c>
      <c r="H360" s="20">
        <v>73.620310000000003</v>
      </c>
      <c r="I360" s="20">
        <v>76.387799999999999</v>
      </c>
      <c r="J360" s="20">
        <v>78.951740000000001</v>
      </c>
      <c r="K360" s="20">
        <v>81.365340000000003</v>
      </c>
      <c r="L360" s="20">
        <v>83.588610000000003</v>
      </c>
      <c r="M360" s="20">
        <v>85.658749999999998</v>
      </c>
    </row>
    <row r="361" spans="1:13" ht="12.75" customHeight="1" outlineLevel="1" x14ac:dyDescent="0.2">
      <c r="C361" s="19" t="s">
        <v>79</v>
      </c>
      <c r="D361" s="20">
        <v>159.329445638908</v>
      </c>
      <c r="E361" s="20">
        <v>141.812016328147</v>
      </c>
      <c r="F361" s="20">
        <v>141.846286309497</v>
      </c>
      <c r="G361" s="20">
        <v>169.02719240561299</v>
      </c>
      <c r="H361" s="20">
        <v>189.84690234688298</v>
      </c>
      <c r="I361" s="20">
        <v>210.34789098336401</v>
      </c>
      <c r="J361" s="20">
        <v>221.36301195615499</v>
      </c>
      <c r="K361" s="20">
        <v>232.37813292894501</v>
      </c>
      <c r="L361" s="20">
        <v>243.39325390173499</v>
      </c>
      <c r="M361" s="20">
        <v>254.408374874526</v>
      </c>
    </row>
    <row r="362" spans="1:13" ht="12.75" customHeight="1" outlineLevel="1" x14ac:dyDescent="0.2">
      <c r="C362" s="19" t="s">
        <v>80</v>
      </c>
      <c r="D362" s="20">
        <v>0.54982246699999993</v>
      </c>
      <c r="E362" s="20">
        <v>0.51209616199999997</v>
      </c>
      <c r="F362" s="20">
        <v>0.54761120400000007</v>
      </c>
      <c r="G362" s="20">
        <v>0.59968375200000001</v>
      </c>
      <c r="H362" s="20">
        <v>0.63293359800000004</v>
      </c>
      <c r="I362" s="20">
        <v>0.67211609999999999</v>
      </c>
      <c r="J362" s="20">
        <v>0.68958661899999996</v>
      </c>
      <c r="K362" s="20">
        <v>0.70705713800000003</v>
      </c>
      <c r="L362" s="20">
        <v>0.72452765699999999</v>
      </c>
      <c r="M362" s="20">
        <v>0.74199817599999995</v>
      </c>
    </row>
    <row r="363" spans="1:13" ht="12.75" customHeight="1" outlineLevel="1" x14ac:dyDescent="0.2">
      <c r="C363" s="19" t="s">
        <v>81</v>
      </c>
      <c r="D363" s="20">
        <v>2.7476409100000003</v>
      </c>
      <c r="E363" s="20">
        <v>3.0414240000000001</v>
      </c>
      <c r="F363" s="20">
        <v>2.8509509999999998</v>
      </c>
      <c r="G363" s="20">
        <v>2.545302</v>
      </c>
      <c r="H363" s="20">
        <v>2.8470080000000002</v>
      </c>
      <c r="I363" s="20">
        <v>3.17516</v>
      </c>
      <c r="J363" s="20">
        <v>3.5475560000000002</v>
      </c>
      <c r="K363" s="20">
        <v>4.0543680000000002</v>
      </c>
      <c r="L363" s="20">
        <v>4.7688860000000002</v>
      </c>
      <c r="M363" s="20">
        <v>5.6582739999999996</v>
      </c>
    </row>
    <row r="364" spans="1:13" ht="12.75" customHeight="1" outlineLevel="1" x14ac:dyDescent="0.2">
      <c r="C364" s="19" t="s">
        <v>82</v>
      </c>
      <c r="D364" s="20">
        <v>0.35776926600000003</v>
      </c>
      <c r="E364" s="20">
        <v>0.36401659999999997</v>
      </c>
      <c r="F364" s="20">
        <v>0.37148249999999999</v>
      </c>
      <c r="G364" s="20">
        <v>0.62906040000000008</v>
      </c>
      <c r="H364" s="20">
        <v>0.67960469999999995</v>
      </c>
      <c r="I364" s="20">
        <v>0.74383860000000002</v>
      </c>
      <c r="J364" s="20">
        <v>0.8174091</v>
      </c>
      <c r="K364" s="20">
        <v>0.90018759999999998</v>
      </c>
      <c r="L364" s="20">
        <v>0.98939409999999994</v>
      </c>
      <c r="M364" s="20">
        <v>1.0727249999999999</v>
      </c>
    </row>
    <row r="365" spans="1:13" ht="12.75" customHeight="1" outlineLevel="1" x14ac:dyDescent="0.2">
      <c r="C365" s="19" t="s">
        <v>83</v>
      </c>
      <c r="D365" s="20">
        <v>85.307357819000003</v>
      </c>
      <c r="E365" s="20">
        <v>92.836841142000011</v>
      </c>
      <c r="F365" s="20">
        <v>98.717845083</v>
      </c>
      <c r="G365" s="20">
        <v>104.52761738</v>
      </c>
      <c r="H365" s="20">
        <v>110.03488978599999</v>
      </c>
      <c r="I365" s="20">
        <v>115.43058016799999</v>
      </c>
      <c r="J365" s="20">
        <v>121.208788743</v>
      </c>
      <c r="K365" s="20">
        <v>127.34537352699999</v>
      </c>
      <c r="L365" s="20">
        <v>133.50806236399998</v>
      </c>
      <c r="M365" s="20">
        <v>139.26852700799998</v>
      </c>
    </row>
    <row r="366" spans="1:13" ht="12.75" customHeight="1" outlineLevel="1" x14ac:dyDescent="0.2">
      <c r="C366" s="19" t="s">
        <v>84</v>
      </c>
      <c r="D366" s="20">
        <v>2.8618016900000001</v>
      </c>
      <c r="E366" s="20">
        <v>2.7413361510000001</v>
      </c>
      <c r="F366" s="20">
        <v>2.3753025569999999</v>
      </c>
      <c r="G366" s="20">
        <v>2.8986388010000002</v>
      </c>
      <c r="H366" s="20">
        <v>3.2713140649999999</v>
      </c>
      <c r="I366" s="20">
        <v>3.673299901</v>
      </c>
      <c r="J366" s="20">
        <v>4.1944740539999996</v>
      </c>
      <c r="K366" s="20">
        <v>4.9870986830000001</v>
      </c>
      <c r="L366" s="20">
        <v>6.3219317070000001</v>
      </c>
      <c r="M366" s="20">
        <v>8.6443410140000001</v>
      </c>
    </row>
    <row r="367" spans="1:13" ht="12.75" customHeight="1" outlineLevel="1" x14ac:dyDescent="0.2">
      <c r="C367" s="19" t="s">
        <v>85</v>
      </c>
      <c r="D367" s="20">
        <v>14.847723</v>
      </c>
      <c r="E367" s="20">
        <v>15.825074000000001</v>
      </c>
      <c r="F367" s="20">
        <v>16.857510999999999</v>
      </c>
      <c r="G367" s="20">
        <v>21.511663000000002</v>
      </c>
      <c r="H367" s="20">
        <v>23.769852999999998</v>
      </c>
      <c r="I367" s="20">
        <v>26.718240000000002</v>
      </c>
      <c r="J367" s="20">
        <v>29.776752000000002</v>
      </c>
      <c r="K367" s="20">
        <v>32.469877000000004</v>
      </c>
      <c r="L367" s="20">
        <v>34.657941000000001</v>
      </c>
      <c r="M367" s="20">
        <v>36.768381999999995</v>
      </c>
    </row>
    <row r="368" spans="1:13" ht="12.75" customHeight="1" outlineLevel="1" x14ac:dyDescent="0.2">
      <c r="C368" s="19" t="s">
        <v>86</v>
      </c>
      <c r="D368" s="20">
        <v>1.0664479499999999</v>
      </c>
      <c r="E368" s="20">
        <v>1.0664479499999999</v>
      </c>
      <c r="F368" s="20">
        <v>1.0664479499999999</v>
      </c>
      <c r="G368" s="20">
        <v>1.0664479499999999</v>
      </c>
      <c r="H368" s="20">
        <v>1.0664479499999999</v>
      </c>
      <c r="I368" s="20">
        <v>1.0664479499999999</v>
      </c>
      <c r="J368" s="20">
        <v>1.0664479499999999</v>
      </c>
      <c r="K368" s="20">
        <v>1.0664479499999999</v>
      </c>
      <c r="L368" s="20">
        <v>1.0664479499999999</v>
      </c>
      <c r="M368" s="20">
        <v>1.0664479499999999</v>
      </c>
    </row>
    <row r="369" spans="3:13" ht="12.75" customHeight="1" outlineLevel="1" x14ac:dyDescent="0.2">
      <c r="C369" s="19" t="s">
        <v>87</v>
      </c>
      <c r="D369" s="20">
        <v>119.7617202</v>
      </c>
      <c r="E369" s="20">
        <v>120.16443150000001</v>
      </c>
      <c r="F369" s="20">
        <v>130.41739340000001</v>
      </c>
      <c r="G369" s="20">
        <v>141.08020859999999</v>
      </c>
      <c r="H369" s="20">
        <v>150.63311590000001</v>
      </c>
      <c r="I369" s="20">
        <v>159.43539180000002</v>
      </c>
      <c r="J369" s="20">
        <v>168.05802930000002</v>
      </c>
      <c r="K369" s="20">
        <v>176.8004258</v>
      </c>
      <c r="L369" s="20">
        <v>185.51288249999999</v>
      </c>
      <c r="M369" s="20">
        <v>194.22533919999998</v>
      </c>
    </row>
    <row r="370" spans="3:13" ht="12.75" customHeight="1" outlineLevel="1" x14ac:dyDescent="0.2">
      <c r="C370" s="19" t="s">
        <v>88</v>
      </c>
      <c r="D370" s="20">
        <v>60.843565833888889</v>
      </c>
      <c r="E370" s="20">
        <v>56.472646189722219</v>
      </c>
      <c r="F370" s="20">
        <v>59.408335345000005</v>
      </c>
      <c r="G370" s="20">
        <v>67.796015142499996</v>
      </c>
      <c r="H370" s="20">
        <v>77.041661336666664</v>
      </c>
      <c r="I370" s="20">
        <v>82.605819981111111</v>
      </c>
      <c r="J370" s="20">
        <v>87.346714612500008</v>
      </c>
      <c r="K370" s="20">
        <v>93.569232868055551</v>
      </c>
      <c r="L370" s="20">
        <v>101.30516118277778</v>
      </c>
      <c r="M370" s="20">
        <v>112.17890277472223</v>
      </c>
    </row>
    <row r="371" spans="3:13" ht="12.75" customHeight="1" outlineLevel="1" x14ac:dyDescent="0.2">
      <c r="C371" s="19" t="s">
        <v>89</v>
      </c>
      <c r="D371" s="20">
        <v>2.6762680460000001</v>
      </c>
      <c r="E371" s="20">
        <v>2.7288513610000003</v>
      </c>
      <c r="F371" s="20">
        <v>2.617293536</v>
      </c>
      <c r="G371" s="20">
        <v>2.454074103</v>
      </c>
      <c r="H371" s="20">
        <v>2.3332280219999997</v>
      </c>
      <c r="I371" s="20">
        <v>2.248676954</v>
      </c>
      <c r="J371" s="20">
        <v>2.1445928749999998</v>
      </c>
      <c r="K371" s="20">
        <v>2.0452428469999999</v>
      </c>
      <c r="L371" s="20">
        <v>1.9930296599999999</v>
      </c>
      <c r="M371" s="20">
        <v>1.986537837</v>
      </c>
    </row>
    <row r="372" spans="3:13" ht="12.75" customHeight="1" outlineLevel="1" x14ac:dyDescent="0.2">
      <c r="C372" s="19" t="s">
        <v>90</v>
      </c>
      <c r="D372" s="20">
        <v>30.448608002307203</v>
      </c>
      <c r="E372" s="20">
        <v>25.420361411264611</v>
      </c>
      <c r="F372" s="20">
        <v>21.060738856791659</v>
      </c>
      <c r="G372" s="20">
        <v>15.643538702463108</v>
      </c>
      <c r="H372" s="20">
        <v>12.199591053417292</v>
      </c>
      <c r="I372" s="20">
        <v>9.4645844133256976</v>
      </c>
      <c r="J372" s="20">
        <v>7.314927918229051</v>
      </c>
      <c r="K372" s="20">
        <v>5.6378064028136858</v>
      </c>
      <c r="L372" s="20">
        <v>4.3348404417293134</v>
      </c>
      <c r="M372" s="20">
        <v>3.325779661035237</v>
      </c>
    </row>
    <row r="373" spans="3:13" ht="12.75" customHeight="1" outlineLevel="1" x14ac:dyDescent="0.2">
      <c r="C373" s="19" t="s">
        <v>91</v>
      </c>
      <c r="D373" s="24">
        <v>2.5982345696697795</v>
      </c>
      <c r="E373" s="24">
        <v>2.7980987598992786</v>
      </c>
      <c r="F373" s="24">
        <v>4.0972160447341688</v>
      </c>
      <c r="G373" s="24">
        <v>5.3644636919781741</v>
      </c>
      <c r="H373" s="24">
        <v>7.872908123064577</v>
      </c>
      <c r="I373" s="24">
        <v>9.1065935425585582</v>
      </c>
      <c r="J373" s="24">
        <v>9.1321415405758586</v>
      </c>
      <c r="K373" s="24">
        <v>9.1478240565025537</v>
      </c>
      <c r="L373" s="24">
        <v>9.1346973459149847</v>
      </c>
      <c r="M373" s="24">
        <v>9.1099597723643768</v>
      </c>
    </row>
    <row r="374" spans="3:13" ht="12.75" customHeight="1" outlineLevel="1" x14ac:dyDescent="0.2">
      <c r="C374" s="19" t="s">
        <v>92</v>
      </c>
      <c r="D374" s="20">
        <v>27.536892480999999</v>
      </c>
      <c r="E374" s="20">
        <v>27.602384094000001</v>
      </c>
      <c r="F374" s="20">
        <v>27.298248940000001</v>
      </c>
      <c r="G374" s="20">
        <v>27.279421013</v>
      </c>
      <c r="H374" s="20">
        <v>27.456221858999999</v>
      </c>
      <c r="I374" s="20">
        <v>27.522215971000001</v>
      </c>
      <c r="J374" s="20">
        <v>27.615970195999999</v>
      </c>
      <c r="K374" s="20">
        <v>27.789510670999999</v>
      </c>
      <c r="L374" s="20">
        <v>28.028924276999998</v>
      </c>
      <c r="M374" s="20">
        <v>28.332725739000001</v>
      </c>
    </row>
    <row r="375" spans="3:13" ht="12.75" customHeight="1" outlineLevel="1" x14ac:dyDescent="0.2">
      <c r="C375" s="19" t="s">
        <v>41</v>
      </c>
      <c r="D375" s="20">
        <v>3.7162969999999999E-3</v>
      </c>
      <c r="E375" s="20">
        <v>1.280151335</v>
      </c>
      <c r="F375" s="20">
        <v>4.7150995519999999</v>
      </c>
      <c r="G375" s="20">
        <v>7.4683491229999994</v>
      </c>
      <c r="H375" s="20">
        <v>6.0617057430000001</v>
      </c>
      <c r="I375" s="20">
        <v>5.5156714919999992</v>
      </c>
      <c r="J375" s="20">
        <v>5.5304546700000001</v>
      </c>
      <c r="K375" s="20">
        <v>5.5782185379999998</v>
      </c>
      <c r="L375" s="20">
        <v>5.4405714759999997</v>
      </c>
      <c r="M375" s="20">
        <v>4.3839932849999999</v>
      </c>
    </row>
    <row r="376" spans="3:13" ht="12.75" customHeight="1" outlineLevel="1" x14ac:dyDescent="0.2">
      <c r="C376" s="19" t="s">
        <v>42</v>
      </c>
      <c r="D376" s="20">
        <v>1.0931846080000001</v>
      </c>
      <c r="E376" s="20">
        <v>2.2444350869999998</v>
      </c>
      <c r="F376" s="20">
        <v>12.269673698</v>
      </c>
      <c r="G376" s="20">
        <v>23.288862440999999</v>
      </c>
      <c r="H376" s="20">
        <v>36.366518782999997</v>
      </c>
      <c r="I376" s="20">
        <v>36.434539071000003</v>
      </c>
      <c r="J376" s="20">
        <v>35.386069898000002</v>
      </c>
      <c r="K376" s="20">
        <v>33.744409934000004</v>
      </c>
      <c r="L376" s="20">
        <v>33.128274294000001</v>
      </c>
      <c r="M376" s="20">
        <v>32.014335052999996</v>
      </c>
    </row>
    <row r="377" spans="3:13" ht="12.75" customHeight="1" outlineLevel="1" x14ac:dyDescent="0.2">
      <c r="C377" s="19" t="s">
        <v>93</v>
      </c>
      <c r="D377" s="20">
        <v>0</v>
      </c>
      <c r="E377" s="20">
        <v>0</v>
      </c>
      <c r="F377" s="20">
        <v>0</v>
      </c>
      <c r="G377" s="20">
        <v>12</v>
      </c>
      <c r="H377" s="20">
        <v>36</v>
      </c>
      <c r="I377" s="20">
        <v>48</v>
      </c>
      <c r="J377" s="20">
        <v>48</v>
      </c>
      <c r="K377" s="20">
        <v>48</v>
      </c>
      <c r="L377" s="20">
        <v>48</v>
      </c>
      <c r="M377" s="20">
        <v>48</v>
      </c>
    </row>
    <row r="378" spans="3:13" ht="12.75" customHeight="1" outlineLevel="1" x14ac:dyDescent="0.2"/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9"/>
  <sheetViews>
    <sheetView workbookViewId="0">
      <selection activeCell="D22" sqref="D22:M23"/>
    </sheetView>
  </sheetViews>
  <sheetFormatPr defaultRowHeight="12.75" customHeight="1" outlineLevelRow="1" x14ac:dyDescent="0.2"/>
  <cols>
    <col min="1" max="1" width="2.85546875" style="21" customWidth="1"/>
    <col min="2" max="2" width="2.85546875" style="13" customWidth="1"/>
    <col min="3" max="3" width="7.85546875" style="19" customWidth="1"/>
    <col min="4" max="13" width="7.85546875" style="20" customWidth="1"/>
    <col min="14" max="20" width="9" style="20"/>
    <col min="21" max="256" width="9" style="23"/>
    <col min="257" max="258" width="2.85546875" style="23" customWidth="1"/>
    <col min="259" max="269" width="7.85546875" style="23" customWidth="1"/>
    <col min="270" max="512" width="9" style="23"/>
    <col min="513" max="514" width="2.85546875" style="23" customWidth="1"/>
    <col min="515" max="525" width="7.85546875" style="23" customWidth="1"/>
    <col min="526" max="768" width="9" style="23"/>
    <col min="769" max="770" width="2.85546875" style="23" customWidth="1"/>
    <col min="771" max="781" width="7.85546875" style="23" customWidth="1"/>
    <col min="782" max="1024" width="9" style="23"/>
    <col min="1025" max="1026" width="2.85546875" style="23" customWidth="1"/>
    <col min="1027" max="1037" width="7.85546875" style="23" customWidth="1"/>
    <col min="1038" max="1280" width="9" style="23"/>
    <col min="1281" max="1282" width="2.85546875" style="23" customWidth="1"/>
    <col min="1283" max="1293" width="7.85546875" style="23" customWidth="1"/>
    <col min="1294" max="1536" width="9" style="23"/>
    <col min="1537" max="1538" width="2.85546875" style="23" customWidth="1"/>
    <col min="1539" max="1549" width="7.85546875" style="23" customWidth="1"/>
    <col min="1550" max="1792" width="9" style="23"/>
    <col min="1793" max="1794" width="2.85546875" style="23" customWidth="1"/>
    <col min="1795" max="1805" width="7.85546875" style="23" customWidth="1"/>
    <col min="1806" max="2048" width="9" style="23"/>
    <col min="2049" max="2050" width="2.85546875" style="23" customWidth="1"/>
    <col min="2051" max="2061" width="7.85546875" style="23" customWidth="1"/>
    <col min="2062" max="2304" width="9" style="23"/>
    <col min="2305" max="2306" width="2.85546875" style="23" customWidth="1"/>
    <col min="2307" max="2317" width="7.85546875" style="23" customWidth="1"/>
    <col min="2318" max="2560" width="9" style="23"/>
    <col min="2561" max="2562" width="2.85546875" style="23" customWidth="1"/>
    <col min="2563" max="2573" width="7.85546875" style="23" customWidth="1"/>
    <col min="2574" max="2816" width="9" style="23"/>
    <col min="2817" max="2818" width="2.85546875" style="23" customWidth="1"/>
    <col min="2819" max="2829" width="7.85546875" style="23" customWidth="1"/>
    <col min="2830" max="3072" width="9" style="23"/>
    <col min="3073" max="3074" width="2.85546875" style="23" customWidth="1"/>
    <col min="3075" max="3085" width="7.85546875" style="23" customWidth="1"/>
    <col min="3086" max="3328" width="9" style="23"/>
    <col min="3329" max="3330" width="2.85546875" style="23" customWidth="1"/>
    <col min="3331" max="3341" width="7.85546875" style="23" customWidth="1"/>
    <col min="3342" max="3584" width="9" style="23"/>
    <col min="3585" max="3586" width="2.85546875" style="23" customWidth="1"/>
    <col min="3587" max="3597" width="7.85546875" style="23" customWidth="1"/>
    <col min="3598" max="3840" width="9" style="23"/>
    <col min="3841" max="3842" width="2.85546875" style="23" customWidth="1"/>
    <col min="3843" max="3853" width="7.85546875" style="23" customWidth="1"/>
    <col min="3854" max="4096" width="9" style="23"/>
    <col min="4097" max="4098" width="2.85546875" style="23" customWidth="1"/>
    <col min="4099" max="4109" width="7.85546875" style="23" customWidth="1"/>
    <col min="4110" max="4352" width="9" style="23"/>
    <col min="4353" max="4354" width="2.85546875" style="23" customWidth="1"/>
    <col min="4355" max="4365" width="7.85546875" style="23" customWidth="1"/>
    <col min="4366" max="4608" width="9" style="23"/>
    <col min="4609" max="4610" width="2.85546875" style="23" customWidth="1"/>
    <col min="4611" max="4621" width="7.85546875" style="23" customWidth="1"/>
    <col min="4622" max="4864" width="9" style="23"/>
    <col min="4865" max="4866" width="2.85546875" style="23" customWidth="1"/>
    <col min="4867" max="4877" width="7.85546875" style="23" customWidth="1"/>
    <col min="4878" max="5120" width="9" style="23"/>
    <col min="5121" max="5122" width="2.85546875" style="23" customWidth="1"/>
    <col min="5123" max="5133" width="7.85546875" style="23" customWidth="1"/>
    <col min="5134" max="5376" width="9" style="23"/>
    <col min="5377" max="5378" width="2.85546875" style="23" customWidth="1"/>
    <col min="5379" max="5389" width="7.85546875" style="23" customWidth="1"/>
    <col min="5390" max="5632" width="9" style="23"/>
    <col min="5633" max="5634" width="2.85546875" style="23" customWidth="1"/>
    <col min="5635" max="5645" width="7.85546875" style="23" customWidth="1"/>
    <col min="5646" max="5888" width="9" style="23"/>
    <col min="5889" max="5890" width="2.85546875" style="23" customWidth="1"/>
    <col min="5891" max="5901" width="7.85546875" style="23" customWidth="1"/>
    <col min="5902" max="6144" width="9" style="23"/>
    <col min="6145" max="6146" width="2.85546875" style="23" customWidth="1"/>
    <col min="6147" max="6157" width="7.85546875" style="23" customWidth="1"/>
    <col min="6158" max="6400" width="9" style="23"/>
    <col min="6401" max="6402" width="2.85546875" style="23" customWidth="1"/>
    <col min="6403" max="6413" width="7.85546875" style="23" customWidth="1"/>
    <col min="6414" max="6656" width="9" style="23"/>
    <col min="6657" max="6658" width="2.85546875" style="23" customWidth="1"/>
    <col min="6659" max="6669" width="7.85546875" style="23" customWidth="1"/>
    <col min="6670" max="6912" width="9" style="23"/>
    <col min="6913" max="6914" width="2.85546875" style="23" customWidth="1"/>
    <col min="6915" max="6925" width="7.85546875" style="23" customWidth="1"/>
    <col min="6926" max="7168" width="9" style="23"/>
    <col min="7169" max="7170" width="2.85546875" style="23" customWidth="1"/>
    <col min="7171" max="7181" width="7.85546875" style="23" customWidth="1"/>
    <col min="7182" max="7424" width="9" style="23"/>
    <col min="7425" max="7426" width="2.85546875" style="23" customWidth="1"/>
    <col min="7427" max="7437" width="7.85546875" style="23" customWidth="1"/>
    <col min="7438" max="7680" width="9" style="23"/>
    <col min="7681" max="7682" width="2.85546875" style="23" customWidth="1"/>
    <col min="7683" max="7693" width="7.85546875" style="23" customWidth="1"/>
    <col min="7694" max="7936" width="9" style="23"/>
    <col min="7937" max="7938" width="2.85546875" style="23" customWidth="1"/>
    <col min="7939" max="7949" width="7.85546875" style="23" customWidth="1"/>
    <col min="7950" max="8192" width="9" style="23"/>
    <col min="8193" max="8194" width="2.85546875" style="23" customWidth="1"/>
    <col min="8195" max="8205" width="7.85546875" style="23" customWidth="1"/>
    <col min="8206" max="8448" width="9" style="23"/>
    <col min="8449" max="8450" width="2.85546875" style="23" customWidth="1"/>
    <col min="8451" max="8461" width="7.85546875" style="23" customWidth="1"/>
    <col min="8462" max="8704" width="9" style="23"/>
    <col min="8705" max="8706" width="2.85546875" style="23" customWidth="1"/>
    <col min="8707" max="8717" width="7.85546875" style="23" customWidth="1"/>
    <col min="8718" max="8960" width="9" style="23"/>
    <col min="8961" max="8962" width="2.85546875" style="23" customWidth="1"/>
    <col min="8963" max="8973" width="7.85546875" style="23" customWidth="1"/>
    <col min="8974" max="9216" width="9" style="23"/>
    <col min="9217" max="9218" width="2.85546875" style="23" customWidth="1"/>
    <col min="9219" max="9229" width="7.85546875" style="23" customWidth="1"/>
    <col min="9230" max="9472" width="9" style="23"/>
    <col min="9473" max="9474" width="2.85546875" style="23" customWidth="1"/>
    <col min="9475" max="9485" width="7.85546875" style="23" customWidth="1"/>
    <col min="9486" max="9728" width="9" style="23"/>
    <col min="9729" max="9730" width="2.85546875" style="23" customWidth="1"/>
    <col min="9731" max="9741" width="7.85546875" style="23" customWidth="1"/>
    <col min="9742" max="9984" width="9" style="23"/>
    <col min="9985" max="9986" width="2.85546875" style="23" customWidth="1"/>
    <col min="9987" max="9997" width="7.85546875" style="23" customWidth="1"/>
    <col min="9998" max="10240" width="9" style="23"/>
    <col min="10241" max="10242" width="2.85546875" style="23" customWidth="1"/>
    <col min="10243" max="10253" width="7.85546875" style="23" customWidth="1"/>
    <col min="10254" max="10496" width="9" style="23"/>
    <col min="10497" max="10498" width="2.85546875" style="23" customWidth="1"/>
    <col min="10499" max="10509" width="7.85546875" style="23" customWidth="1"/>
    <col min="10510" max="10752" width="9" style="23"/>
    <col min="10753" max="10754" width="2.85546875" style="23" customWidth="1"/>
    <col min="10755" max="10765" width="7.85546875" style="23" customWidth="1"/>
    <col min="10766" max="11008" width="9" style="23"/>
    <col min="11009" max="11010" width="2.85546875" style="23" customWidth="1"/>
    <col min="11011" max="11021" width="7.85546875" style="23" customWidth="1"/>
    <col min="11022" max="11264" width="9" style="23"/>
    <col min="11265" max="11266" width="2.85546875" style="23" customWidth="1"/>
    <col min="11267" max="11277" width="7.85546875" style="23" customWidth="1"/>
    <col min="11278" max="11520" width="9" style="23"/>
    <col min="11521" max="11522" width="2.85546875" style="23" customWidth="1"/>
    <col min="11523" max="11533" width="7.85546875" style="23" customWidth="1"/>
    <col min="11534" max="11776" width="9" style="23"/>
    <col min="11777" max="11778" width="2.85546875" style="23" customWidth="1"/>
    <col min="11779" max="11789" width="7.85546875" style="23" customWidth="1"/>
    <col min="11790" max="12032" width="9" style="23"/>
    <col min="12033" max="12034" width="2.85546875" style="23" customWidth="1"/>
    <col min="12035" max="12045" width="7.85546875" style="23" customWidth="1"/>
    <col min="12046" max="12288" width="9" style="23"/>
    <col min="12289" max="12290" width="2.85546875" style="23" customWidth="1"/>
    <col min="12291" max="12301" width="7.85546875" style="23" customWidth="1"/>
    <col min="12302" max="12544" width="9" style="23"/>
    <col min="12545" max="12546" width="2.85546875" style="23" customWidth="1"/>
    <col min="12547" max="12557" width="7.85546875" style="23" customWidth="1"/>
    <col min="12558" max="12800" width="9" style="23"/>
    <col min="12801" max="12802" width="2.85546875" style="23" customWidth="1"/>
    <col min="12803" max="12813" width="7.85546875" style="23" customWidth="1"/>
    <col min="12814" max="13056" width="9" style="23"/>
    <col min="13057" max="13058" width="2.85546875" style="23" customWidth="1"/>
    <col min="13059" max="13069" width="7.85546875" style="23" customWidth="1"/>
    <col min="13070" max="13312" width="9" style="23"/>
    <col min="13313" max="13314" width="2.85546875" style="23" customWidth="1"/>
    <col min="13315" max="13325" width="7.85546875" style="23" customWidth="1"/>
    <col min="13326" max="13568" width="9" style="23"/>
    <col min="13569" max="13570" width="2.85546875" style="23" customWidth="1"/>
    <col min="13571" max="13581" width="7.85546875" style="23" customWidth="1"/>
    <col min="13582" max="13824" width="9" style="23"/>
    <col min="13825" max="13826" width="2.85546875" style="23" customWidth="1"/>
    <col min="13827" max="13837" width="7.85546875" style="23" customWidth="1"/>
    <col min="13838" max="14080" width="9" style="23"/>
    <col min="14081" max="14082" width="2.85546875" style="23" customWidth="1"/>
    <col min="14083" max="14093" width="7.85546875" style="23" customWidth="1"/>
    <col min="14094" max="14336" width="9" style="23"/>
    <col min="14337" max="14338" width="2.85546875" style="23" customWidth="1"/>
    <col min="14339" max="14349" width="7.85546875" style="23" customWidth="1"/>
    <col min="14350" max="14592" width="9" style="23"/>
    <col min="14593" max="14594" width="2.85546875" style="23" customWidth="1"/>
    <col min="14595" max="14605" width="7.85546875" style="23" customWidth="1"/>
    <col min="14606" max="14848" width="9" style="23"/>
    <col min="14849" max="14850" width="2.85546875" style="23" customWidth="1"/>
    <col min="14851" max="14861" width="7.85546875" style="23" customWidth="1"/>
    <col min="14862" max="15104" width="9" style="23"/>
    <col min="15105" max="15106" width="2.85546875" style="23" customWidth="1"/>
    <col min="15107" max="15117" width="7.85546875" style="23" customWidth="1"/>
    <col min="15118" max="15360" width="9" style="23"/>
    <col min="15361" max="15362" width="2.85546875" style="23" customWidth="1"/>
    <col min="15363" max="15373" width="7.85546875" style="23" customWidth="1"/>
    <col min="15374" max="15616" width="9" style="23"/>
    <col min="15617" max="15618" width="2.85546875" style="23" customWidth="1"/>
    <col min="15619" max="15629" width="7.85546875" style="23" customWidth="1"/>
    <col min="15630" max="15872" width="9" style="23"/>
    <col min="15873" max="15874" width="2.85546875" style="23" customWidth="1"/>
    <col min="15875" max="15885" width="7.85546875" style="23" customWidth="1"/>
    <col min="15886" max="16128" width="9" style="23"/>
    <col min="16129" max="16130" width="2.85546875" style="23" customWidth="1"/>
    <col min="16131" max="16141" width="7.85546875" style="23" customWidth="1"/>
    <col min="16142" max="16384" width="9" style="23"/>
  </cols>
  <sheetData>
    <row r="1" spans="1:13" ht="15.75" x14ac:dyDescent="0.25">
      <c r="A1" s="18" t="s">
        <v>54</v>
      </c>
    </row>
    <row r="2" spans="1:13" ht="12.75" hidden="1" customHeight="1" outlineLevel="1" x14ac:dyDescent="0.2">
      <c r="B2" s="13" t="s">
        <v>94</v>
      </c>
    </row>
    <row r="3" spans="1:13" ht="12.75" hidden="1" customHeight="1" outlineLevel="1" x14ac:dyDescent="0.2">
      <c r="D3" s="6">
        <v>2005</v>
      </c>
      <c r="E3" s="6">
        <v>2010</v>
      </c>
      <c r="F3" s="6">
        <v>2015</v>
      </c>
      <c r="G3" s="6">
        <v>2020</v>
      </c>
      <c r="H3" s="6">
        <v>2025</v>
      </c>
      <c r="I3" s="6">
        <v>2030</v>
      </c>
      <c r="J3" s="6">
        <v>2035</v>
      </c>
      <c r="K3" s="6">
        <v>2040</v>
      </c>
      <c r="L3" s="6">
        <v>2045</v>
      </c>
      <c r="M3" s="6">
        <v>2050</v>
      </c>
    </row>
    <row r="4" spans="1:13" ht="12.75" hidden="1" customHeight="1" outlineLevel="1" x14ac:dyDescent="0.2">
      <c r="C4" s="19" t="s">
        <v>95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</row>
    <row r="5" spans="1:13" ht="12.75" hidden="1" customHeight="1" outlineLevel="1" x14ac:dyDescent="0.2">
      <c r="C5" s="19" t="s">
        <v>96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</row>
    <row r="6" spans="1:13" ht="12.75" hidden="1" customHeight="1" outlineLevel="1" x14ac:dyDescent="0.2">
      <c r="C6" s="19" t="s">
        <v>97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</row>
    <row r="7" spans="1:13" ht="12.75" hidden="1" customHeight="1" outlineLevel="1" x14ac:dyDescent="0.2">
      <c r="C7" s="19" t="s">
        <v>98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</row>
    <row r="8" spans="1:13" ht="12.75" hidden="1" customHeight="1" outlineLevel="1" x14ac:dyDescent="0.2">
      <c r="C8" s="19" t="s">
        <v>99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</row>
    <row r="9" spans="1:13" ht="12.75" hidden="1" customHeight="1" outlineLevel="1" x14ac:dyDescent="0.2">
      <c r="C9" s="19" t="s">
        <v>100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</row>
    <row r="10" spans="1:13" ht="12.75" hidden="1" customHeight="1" outlineLevel="1" x14ac:dyDescent="0.2">
      <c r="C10" s="19" t="s">
        <v>101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</row>
    <row r="11" spans="1:13" ht="12.75" hidden="1" customHeight="1" outlineLevel="1" x14ac:dyDescent="0.2">
      <c r="C11" s="19" t="s">
        <v>102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</row>
    <row r="12" spans="1:13" ht="12.75" hidden="1" customHeight="1" outlineLevel="1" x14ac:dyDescent="0.2"/>
    <row r="13" spans="1:13" ht="12.75" customHeight="1" collapsed="1" x14ac:dyDescent="0.2"/>
    <row r="14" spans="1:13" ht="15.75" x14ac:dyDescent="0.25">
      <c r="A14" s="18" t="s">
        <v>45</v>
      </c>
    </row>
    <row r="15" spans="1:13" ht="12.75" customHeight="1" x14ac:dyDescent="0.2">
      <c r="B15" s="13" t="s">
        <v>46</v>
      </c>
    </row>
    <row r="16" spans="1:13" ht="12.75" customHeight="1" outlineLevel="1" x14ac:dyDescent="0.2">
      <c r="C16" s="22" t="s">
        <v>55</v>
      </c>
    </row>
    <row r="17" spans="3:13" ht="12.75" customHeight="1" outlineLevel="1" x14ac:dyDescent="0.2">
      <c r="D17" s="6">
        <v>2005</v>
      </c>
      <c r="E17" s="6">
        <v>2010</v>
      </c>
      <c r="F17" s="6">
        <v>2015</v>
      </c>
      <c r="G17" s="6">
        <v>2020</v>
      </c>
      <c r="H17" s="6">
        <v>2025</v>
      </c>
      <c r="I17" s="6">
        <v>2030</v>
      </c>
      <c r="J17" s="6">
        <v>2035</v>
      </c>
      <c r="K17" s="6">
        <v>2040</v>
      </c>
      <c r="L17" s="6">
        <v>2045</v>
      </c>
      <c r="M17" s="6">
        <v>2050</v>
      </c>
    </row>
    <row r="18" spans="3:13" ht="12.75" customHeight="1" outlineLevel="1" x14ac:dyDescent="0.2">
      <c r="C18" s="19" t="s">
        <v>56</v>
      </c>
      <c r="D18" s="20">
        <v>61.238468000000005</v>
      </c>
      <c r="E18" s="20">
        <v>60.153649999999999</v>
      </c>
      <c r="F18" s="20">
        <v>58.905863000000004</v>
      </c>
      <c r="G18" s="20">
        <v>61.237072999999995</v>
      </c>
      <c r="H18" s="20">
        <v>65.23277499999999</v>
      </c>
      <c r="I18" s="20">
        <v>68.290789000000004</v>
      </c>
      <c r="J18" s="20">
        <v>67.246734000000004</v>
      </c>
      <c r="K18" s="20">
        <v>66.303139999999985</v>
      </c>
      <c r="L18" s="20">
        <v>65.813046999999983</v>
      </c>
      <c r="M18" s="20">
        <v>65.988673000000006</v>
      </c>
    </row>
    <row r="19" spans="3:13" ht="12.75" customHeight="1" outlineLevel="1" x14ac:dyDescent="0.2"/>
    <row r="20" spans="3:13" ht="12.75" customHeight="1" outlineLevel="1" x14ac:dyDescent="0.2">
      <c r="C20" s="22" t="s">
        <v>57</v>
      </c>
    </row>
    <row r="21" spans="3:13" ht="12.75" customHeight="1" outlineLevel="1" x14ac:dyDescent="0.2">
      <c r="D21" s="6">
        <v>2005</v>
      </c>
      <c r="E21" s="6">
        <v>2010</v>
      </c>
      <c r="F21" s="6">
        <v>2015</v>
      </c>
      <c r="G21" s="6">
        <v>2020</v>
      </c>
      <c r="H21" s="6">
        <v>2025</v>
      </c>
      <c r="I21" s="6">
        <v>2030</v>
      </c>
      <c r="J21" s="6">
        <v>2035</v>
      </c>
      <c r="K21" s="6">
        <v>2040</v>
      </c>
      <c r="L21" s="6">
        <v>2045</v>
      </c>
      <c r="M21" s="6">
        <v>2050</v>
      </c>
    </row>
    <row r="22" spans="3:13" ht="12.75" customHeight="1" outlineLevel="1" x14ac:dyDescent="0.2">
      <c r="C22" s="19" t="s">
        <v>3</v>
      </c>
      <c r="D22" s="24">
        <v>4.345224</v>
      </c>
      <c r="E22" s="24">
        <v>4.2764889999999998</v>
      </c>
      <c r="F22" s="24">
        <v>4.1347060000000004</v>
      </c>
      <c r="G22" s="24">
        <v>3.4874700000000001</v>
      </c>
      <c r="H22" s="24">
        <v>3.182766</v>
      </c>
      <c r="I22" s="24">
        <v>3.154639</v>
      </c>
      <c r="J22" s="24">
        <v>3.0883600000000002</v>
      </c>
      <c r="K22" s="24">
        <v>3.0490689999999998</v>
      </c>
      <c r="L22" s="24">
        <v>2.9387110000000001</v>
      </c>
      <c r="M22" s="24">
        <v>2.8702049999999999</v>
      </c>
    </row>
    <row r="23" spans="3:13" ht="12.75" customHeight="1" outlineLevel="1" x14ac:dyDescent="0.2">
      <c r="C23" s="19" t="s">
        <v>58</v>
      </c>
      <c r="D23" s="24">
        <v>2.928296</v>
      </c>
      <c r="E23" s="24">
        <v>3.2460330000000002</v>
      </c>
      <c r="F23" s="24">
        <v>3.0424449999999998</v>
      </c>
      <c r="G23" s="24">
        <v>2.8275709999999998</v>
      </c>
      <c r="H23" s="24">
        <v>2.4758680000000002</v>
      </c>
      <c r="I23" s="24">
        <v>2.2052800000000001</v>
      </c>
      <c r="J23" s="24">
        <v>1.6706080000000001</v>
      </c>
      <c r="K23" s="24">
        <v>1.222896</v>
      </c>
      <c r="L23" s="24">
        <v>0.94827499999999998</v>
      </c>
      <c r="M23" s="24">
        <v>0.73902299999999999</v>
      </c>
    </row>
    <row r="24" spans="3:13" ht="12.75" customHeight="1" outlineLevel="1" x14ac:dyDescent="0.2">
      <c r="C24" s="19" t="s">
        <v>59</v>
      </c>
      <c r="D24" s="20">
        <v>10.091804</v>
      </c>
      <c r="E24" s="20">
        <v>9.3688249999999993</v>
      </c>
      <c r="F24" s="20">
        <v>8.1298159999999999</v>
      </c>
      <c r="G24" s="20">
        <v>7.4248240000000001</v>
      </c>
      <c r="H24" s="20">
        <v>5.6172469999999999</v>
      </c>
      <c r="I24" s="20">
        <v>4.6951090000000004</v>
      </c>
      <c r="J24" s="20">
        <v>4.2659789999999997</v>
      </c>
      <c r="K24" s="20">
        <v>4.0394940000000004</v>
      </c>
      <c r="L24" s="20">
        <v>3.9124949999999998</v>
      </c>
      <c r="M24" s="20">
        <v>3.8662550000000002</v>
      </c>
    </row>
    <row r="25" spans="3:13" ht="12.75" customHeight="1" outlineLevel="1" x14ac:dyDescent="0.2">
      <c r="C25" s="19" t="s">
        <v>60</v>
      </c>
      <c r="D25" s="20">
        <v>14.969282</v>
      </c>
      <c r="E25" s="20">
        <v>14.067911</v>
      </c>
      <c r="F25" s="20">
        <v>13.20317</v>
      </c>
      <c r="G25" s="20">
        <v>13.530768</v>
      </c>
      <c r="H25" s="20">
        <v>11.552792</v>
      </c>
      <c r="I25" s="20">
        <v>11.368285999999999</v>
      </c>
      <c r="J25" s="20">
        <v>11.220487</v>
      </c>
      <c r="K25" s="20">
        <v>10.806559</v>
      </c>
      <c r="L25" s="20">
        <v>10.351394000000001</v>
      </c>
      <c r="M25" s="20">
        <v>10.070739</v>
      </c>
    </row>
    <row r="26" spans="3:13" ht="12.75" customHeight="1" outlineLevel="1" x14ac:dyDescent="0.2">
      <c r="C26" s="19" t="s">
        <v>61</v>
      </c>
      <c r="D26" s="20">
        <v>8.6990999999999999E-2</v>
      </c>
      <c r="E26" s="20">
        <v>7.0538000000000003E-2</v>
      </c>
      <c r="F26" s="20">
        <v>6.6707000000000002E-2</v>
      </c>
      <c r="G26" s="20">
        <v>6.4652000000000001E-2</v>
      </c>
      <c r="H26" s="20">
        <v>6.5919000000000005E-2</v>
      </c>
      <c r="I26" s="20">
        <v>7.1877999999999997E-2</v>
      </c>
      <c r="J26" s="20">
        <v>7.3934E-2</v>
      </c>
      <c r="K26" s="20">
        <v>7.5995999999999994E-2</v>
      </c>
      <c r="L26" s="20">
        <v>7.7979000000000007E-2</v>
      </c>
      <c r="M26" s="20">
        <v>8.1172999999999995E-2</v>
      </c>
    </row>
    <row r="27" spans="3:13" ht="12.75" customHeight="1" outlineLevel="1" x14ac:dyDescent="0.2">
      <c r="C27" s="19" t="s">
        <v>62</v>
      </c>
      <c r="D27" s="20">
        <v>2.430526</v>
      </c>
      <c r="E27" s="20">
        <v>2.7097720000000001</v>
      </c>
      <c r="F27" s="20">
        <v>2.2949989999999998</v>
      </c>
      <c r="G27" s="20">
        <v>1.9701930000000001</v>
      </c>
      <c r="H27" s="20">
        <v>2.2738010000000002</v>
      </c>
      <c r="I27" s="20">
        <v>2.5544310000000001</v>
      </c>
      <c r="J27" s="20">
        <v>2.898396</v>
      </c>
      <c r="K27" s="20">
        <v>3.4147609999999999</v>
      </c>
      <c r="L27" s="20">
        <v>4.1807639999999999</v>
      </c>
      <c r="M27" s="20">
        <v>5.1914550000000004</v>
      </c>
    </row>
    <row r="28" spans="3:13" ht="12.75" customHeight="1" outlineLevel="1" x14ac:dyDescent="0.2">
      <c r="C28" s="19" t="s">
        <v>63</v>
      </c>
      <c r="D28" s="20">
        <v>1.198618</v>
      </c>
      <c r="E28" s="20">
        <v>1.1073409999999999</v>
      </c>
      <c r="F28" s="20">
        <v>1.028078</v>
      </c>
      <c r="G28" s="20">
        <v>1.6176790000000001</v>
      </c>
      <c r="H28" s="20">
        <v>1.6344669999999999</v>
      </c>
      <c r="I28" s="20">
        <v>1.6177299999999999</v>
      </c>
      <c r="J28" s="20">
        <v>1.6421809999999999</v>
      </c>
      <c r="K28" s="20">
        <v>1.65089</v>
      </c>
      <c r="L28" s="20">
        <v>1.6352899999999999</v>
      </c>
      <c r="M28" s="20">
        <v>1.4949840000000001</v>
      </c>
    </row>
    <row r="29" spans="3:13" ht="12.75" customHeight="1" outlineLevel="1" x14ac:dyDescent="0.2">
      <c r="C29" s="19" t="s">
        <v>64</v>
      </c>
      <c r="D29" s="20">
        <v>0.90481500000000004</v>
      </c>
      <c r="E29" s="20">
        <v>0.91681500000000005</v>
      </c>
      <c r="F29" s="20">
        <v>0.90217000000000003</v>
      </c>
      <c r="G29" s="20">
        <v>0.88905000000000001</v>
      </c>
      <c r="H29" s="20">
        <v>0.87049399999999999</v>
      </c>
      <c r="I29" s="20">
        <v>0.89032500000000003</v>
      </c>
      <c r="J29" s="20">
        <v>0.91568700000000003</v>
      </c>
      <c r="K29" s="20">
        <v>0.96792299999999998</v>
      </c>
      <c r="L29" s="20">
        <v>1.0299510000000001</v>
      </c>
      <c r="M29" s="20">
        <v>1.090746</v>
      </c>
    </row>
    <row r="30" spans="3:13" ht="12.75" customHeight="1" outlineLevel="1" x14ac:dyDescent="0.2">
      <c r="C30" s="19" t="s">
        <v>65</v>
      </c>
      <c r="D30" s="20">
        <v>1.2916099999999999</v>
      </c>
      <c r="E30" s="20">
        <v>1.255004</v>
      </c>
      <c r="F30" s="20">
        <v>1.104992</v>
      </c>
      <c r="G30" s="20">
        <v>1.153219</v>
      </c>
      <c r="H30" s="20">
        <v>1.0386679999999999</v>
      </c>
      <c r="I30" s="20">
        <v>0.93251300000000004</v>
      </c>
      <c r="J30" s="20">
        <v>0.98921000000000003</v>
      </c>
      <c r="K30" s="20">
        <v>1.0025500000000001</v>
      </c>
      <c r="L30" s="20">
        <v>1.030375</v>
      </c>
      <c r="M30" s="20">
        <v>1.157794</v>
      </c>
    </row>
    <row r="31" spans="3:13" ht="12.75" customHeight="1" outlineLevel="1" x14ac:dyDescent="0.2">
      <c r="C31" s="19" t="s">
        <v>66</v>
      </c>
      <c r="D31" s="20">
        <v>1.57033</v>
      </c>
      <c r="E31" s="20">
        <v>1.6362479999999999</v>
      </c>
      <c r="F31" s="20">
        <v>1.8717539999999999</v>
      </c>
      <c r="G31" s="20">
        <v>2.38626</v>
      </c>
      <c r="H31" s="20">
        <v>2.637524</v>
      </c>
      <c r="I31" s="20">
        <v>2.933986</v>
      </c>
      <c r="J31" s="20">
        <v>3.1283669999999999</v>
      </c>
      <c r="K31" s="20">
        <v>3.1923189999999999</v>
      </c>
      <c r="L31" s="20">
        <v>3.2423579999999999</v>
      </c>
      <c r="M31" s="20">
        <v>3.3236599999999998</v>
      </c>
    </row>
    <row r="32" spans="3:13" ht="12.75" customHeight="1" outlineLevel="1" x14ac:dyDescent="0.2">
      <c r="C32" s="19" t="s">
        <v>4</v>
      </c>
      <c r="D32" s="20">
        <v>2.8690380000000002</v>
      </c>
      <c r="E32" s="20">
        <v>2.8161160000000001</v>
      </c>
      <c r="F32" s="20">
        <v>2.6658650000000002</v>
      </c>
      <c r="G32" s="20">
        <v>2.7343229999999998</v>
      </c>
      <c r="H32" s="20">
        <v>2.708771</v>
      </c>
      <c r="I32" s="20">
        <v>2.7040470000000001</v>
      </c>
      <c r="J32" s="20">
        <v>2.7119490000000002</v>
      </c>
      <c r="K32" s="20">
        <v>2.7143199999999998</v>
      </c>
      <c r="L32" s="20">
        <v>2.7138990000000001</v>
      </c>
      <c r="M32" s="20">
        <v>2.7129080000000001</v>
      </c>
    </row>
    <row r="33" spans="2:13" ht="12.75" customHeight="1" outlineLevel="1" x14ac:dyDescent="0.2">
      <c r="C33" s="19" t="s">
        <v>67</v>
      </c>
      <c r="D33" s="20">
        <v>4.5146360000000003</v>
      </c>
      <c r="E33" s="20">
        <v>4.6065189999999996</v>
      </c>
      <c r="F33" s="20">
        <v>1.9203779999999999</v>
      </c>
      <c r="G33" s="20">
        <v>1.038413</v>
      </c>
      <c r="H33" s="20">
        <v>0.858487</v>
      </c>
      <c r="I33" s="20">
        <v>0.646424</v>
      </c>
      <c r="J33" s="20">
        <v>0.50101700000000005</v>
      </c>
      <c r="K33" s="20">
        <v>0.40337099999999998</v>
      </c>
      <c r="L33" s="20">
        <v>0.338671</v>
      </c>
      <c r="M33" s="20">
        <v>0.29690100000000003</v>
      </c>
    </row>
    <row r="34" spans="2:13" ht="12.75" customHeight="1" outlineLevel="1" x14ac:dyDescent="0.2">
      <c r="C34" s="19" t="s">
        <v>0</v>
      </c>
      <c r="D34" s="20">
        <v>1.127084</v>
      </c>
      <c r="E34" s="20">
        <v>1.0173110000000001</v>
      </c>
      <c r="F34" s="20">
        <v>1.034575</v>
      </c>
      <c r="G34" s="20">
        <v>1.1389149999999999</v>
      </c>
      <c r="H34" s="20">
        <v>1.315896</v>
      </c>
      <c r="I34" s="20">
        <v>1.421022</v>
      </c>
      <c r="J34" s="20">
        <v>1.52356</v>
      </c>
      <c r="K34" s="20">
        <v>1.6494</v>
      </c>
      <c r="L34" s="20">
        <v>1.7983439999999999</v>
      </c>
      <c r="M34" s="20">
        <v>1.9787319999999999</v>
      </c>
    </row>
    <row r="35" spans="2:13" ht="12.75" customHeight="1" outlineLevel="1" x14ac:dyDescent="0.2">
      <c r="C35" s="19" t="s">
        <v>1</v>
      </c>
      <c r="D35" s="20">
        <v>0.54708199999999996</v>
      </c>
      <c r="E35" s="20">
        <v>0.57622700000000004</v>
      </c>
      <c r="F35" s="20">
        <v>0.57065299999999997</v>
      </c>
      <c r="G35" s="20">
        <v>0.55250500000000002</v>
      </c>
      <c r="H35" s="20">
        <v>0.54262600000000005</v>
      </c>
      <c r="I35" s="20">
        <v>0.53571000000000002</v>
      </c>
      <c r="J35" s="20">
        <v>0.52438700000000005</v>
      </c>
      <c r="K35" s="20">
        <v>0.50053000000000003</v>
      </c>
      <c r="L35" s="20">
        <v>0.48986400000000002</v>
      </c>
      <c r="M35" s="20">
        <v>0.49116399999999999</v>
      </c>
    </row>
    <row r="36" spans="2:13" ht="12.75" customHeight="1" outlineLevel="1" x14ac:dyDescent="0.2">
      <c r="C36" s="19" t="s">
        <v>68</v>
      </c>
      <c r="D36" s="20">
        <v>0.68407300000000004</v>
      </c>
      <c r="E36" s="20">
        <v>0.571106</v>
      </c>
      <c r="F36" s="20">
        <v>0.46501399999999998</v>
      </c>
      <c r="G36" s="20">
        <v>0.33402399999999999</v>
      </c>
      <c r="H36" s="20">
        <v>0.24211299999999999</v>
      </c>
      <c r="I36" s="20">
        <v>0.18771199999999999</v>
      </c>
      <c r="J36" s="20">
        <v>0.14191500000000001</v>
      </c>
      <c r="K36" s="20">
        <v>0.10294200000000001</v>
      </c>
      <c r="L36" s="20">
        <v>7.8218999999999997E-2</v>
      </c>
      <c r="M36" s="20">
        <v>6.0005000000000003E-2</v>
      </c>
    </row>
    <row r="37" spans="2:13" ht="12.75" customHeight="1" outlineLevel="1" x14ac:dyDescent="0.2">
      <c r="C37" s="19" t="s">
        <v>69</v>
      </c>
      <c r="D37" s="20">
        <v>9.759233</v>
      </c>
      <c r="E37" s="20">
        <v>9.9572679999999991</v>
      </c>
      <c r="F37" s="20">
        <v>14.346113000000001</v>
      </c>
      <c r="G37" s="20">
        <v>15.945994000000001</v>
      </c>
      <c r="H37" s="20">
        <v>20.560652999999999</v>
      </c>
      <c r="I37" s="20">
        <v>23.050349000000001</v>
      </c>
      <c r="J37" s="20">
        <v>22.679815000000001</v>
      </c>
      <c r="K37" s="20">
        <v>22.311005999999999</v>
      </c>
      <c r="L37" s="20">
        <v>21.965319999999998</v>
      </c>
      <c r="M37" s="20">
        <v>21.664753000000001</v>
      </c>
    </row>
    <row r="38" spans="2:13" ht="12.75" customHeight="1" outlineLevel="1" x14ac:dyDescent="0.2">
      <c r="C38" s="19" t="s">
        <v>70</v>
      </c>
      <c r="D38" s="20">
        <v>1.904485</v>
      </c>
      <c r="E38" s="20">
        <v>1.8593310000000001</v>
      </c>
      <c r="F38" s="20">
        <v>1.784354</v>
      </c>
      <c r="G38" s="20">
        <v>1.726699</v>
      </c>
      <c r="H38" s="20">
        <v>1.683403</v>
      </c>
      <c r="I38" s="20">
        <v>1.684056</v>
      </c>
      <c r="J38" s="20">
        <v>1.687281</v>
      </c>
      <c r="K38" s="20">
        <v>1.700993</v>
      </c>
      <c r="L38" s="20">
        <v>1.720029</v>
      </c>
      <c r="M38" s="20">
        <v>1.7418709999999999</v>
      </c>
    </row>
    <row r="39" spans="2:13" ht="12.75" customHeight="1" outlineLevel="1" x14ac:dyDescent="0.2">
      <c r="C39" s="19" t="s">
        <v>71</v>
      </c>
      <c r="D39" s="20">
        <v>1.6899999999999999E-4</v>
      </c>
      <c r="E39" s="20">
        <v>6.8325999999999998E-2</v>
      </c>
      <c r="F39" s="20">
        <v>0.21915799999999999</v>
      </c>
      <c r="G39" s="20">
        <v>0.33721600000000002</v>
      </c>
      <c r="H39" s="20">
        <v>0.34096199999999999</v>
      </c>
      <c r="I39" s="20">
        <v>0.34656700000000001</v>
      </c>
      <c r="J39" s="20">
        <v>0.35070499999999999</v>
      </c>
      <c r="K39" s="20">
        <v>0.305342</v>
      </c>
      <c r="L39" s="20">
        <v>0.20957999999999999</v>
      </c>
      <c r="M39" s="20">
        <v>0.10821500000000001</v>
      </c>
    </row>
    <row r="40" spans="2:13" ht="12.75" customHeight="1" outlineLevel="1" x14ac:dyDescent="0.2">
      <c r="C40" s="19" t="s">
        <v>72</v>
      </c>
      <c r="D40" s="20">
        <v>1.5172E-2</v>
      </c>
      <c r="E40" s="20">
        <v>2.647E-2</v>
      </c>
      <c r="F40" s="20">
        <v>0.120916</v>
      </c>
      <c r="G40" s="20">
        <v>0.22418399999999999</v>
      </c>
      <c r="H40" s="20">
        <v>0.44102599999999997</v>
      </c>
      <c r="I40" s="20">
        <v>0.42986400000000002</v>
      </c>
      <c r="J40" s="20">
        <v>0.37260700000000002</v>
      </c>
      <c r="K40" s="20">
        <v>0.33650099999999999</v>
      </c>
      <c r="L40" s="20">
        <v>0.32083800000000001</v>
      </c>
      <c r="M40" s="20">
        <v>0.31247900000000001</v>
      </c>
    </row>
    <row r="41" spans="2:13" ht="12.75" customHeight="1" outlineLevel="1" x14ac:dyDescent="0.2">
      <c r="C41" s="19" t="s">
        <v>73</v>
      </c>
      <c r="D41" s="20">
        <v>0</v>
      </c>
      <c r="E41" s="20">
        <v>0</v>
      </c>
      <c r="F41" s="20">
        <v>0</v>
      </c>
      <c r="G41" s="20">
        <v>1.8531139999999999</v>
      </c>
      <c r="H41" s="20">
        <v>5.189292</v>
      </c>
      <c r="I41" s="20">
        <v>6.8608609999999999</v>
      </c>
      <c r="J41" s="20">
        <v>6.8602889999999999</v>
      </c>
      <c r="K41" s="20">
        <v>6.8562779999999997</v>
      </c>
      <c r="L41" s="20">
        <v>6.8306909999999998</v>
      </c>
      <c r="M41" s="20">
        <v>6.7356109999999996</v>
      </c>
    </row>
    <row r="42" spans="2:13" ht="12.75" customHeight="1" outlineLevel="1" x14ac:dyDescent="0.2"/>
    <row r="43" spans="2:13" ht="12.75" customHeight="1" x14ac:dyDescent="0.2">
      <c r="B43" s="13" t="s">
        <v>47</v>
      </c>
    </row>
    <row r="44" spans="2:13" ht="12.75" hidden="1" customHeight="1" outlineLevel="1" x14ac:dyDescent="0.2">
      <c r="C44" s="22" t="s">
        <v>55</v>
      </c>
    </row>
    <row r="45" spans="2:13" ht="12.75" hidden="1" customHeight="1" outlineLevel="1" x14ac:dyDescent="0.2">
      <c r="D45" s="6">
        <v>2005</v>
      </c>
      <c r="E45" s="6">
        <v>2010</v>
      </c>
      <c r="F45" s="6">
        <v>2015</v>
      </c>
      <c r="G45" s="6">
        <v>2020</v>
      </c>
      <c r="H45" s="6">
        <v>2025</v>
      </c>
      <c r="I45" s="6">
        <v>2030</v>
      </c>
      <c r="J45" s="6">
        <v>2035</v>
      </c>
      <c r="K45" s="6">
        <v>2040</v>
      </c>
      <c r="L45" s="6">
        <v>2045</v>
      </c>
      <c r="M45" s="6">
        <v>2050</v>
      </c>
    </row>
    <row r="46" spans="2:13" ht="12.75" hidden="1" customHeight="1" outlineLevel="1" x14ac:dyDescent="0.2">
      <c r="C46" s="19" t="s">
        <v>56</v>
      </c>
      <c r="D46" s="20">
        <v>0</v>
      </c>
      <c r="E46" s="20">
        <v>0</v>
      </c>
      <c r="F46" s="20">
        <v>0</v>
      </c>
      <c r="G46" s="20">
        <v>1.8556861882499998E-3</v>
      </c>
      <c r="H46" s="20">
        <v>0.49867232397781003</v>
      </c>
      <c r="I46" s="20">
        <v>0.83027325541504005</v>
      </c>
      <c r="J46" s="20">
        <v>1.0700159802526101</v>
      </c>
      <c r="K46" s="20">
        <v>1.3805271749242001</v>
      </c>
      <c r="L46" s="20">
        <v>1.7549122635987502</v>
      </c>
      <c r="M46" s="20">
        <v>2.1854257190838497</v>
      </c>
    </row>
    <row r="47" spans="2:13" ht="12.75" hidden="1" customHeight="1" outlineLevel="1" x14ac:dyDescent="0.2"/>
    <row r="48" spans="2:13" ht="12.75" hidden="1" customHeight="1" outlineLevel="1" x14ac:dyDescent="0.2">
      <c r="C48" s="22" t="s">
        <v>57</v>
      </c>
    </row>
    <row r="49" spans="3:13" ht="12.75" hidden="1" customHeight="1" outlineLevel="1" x14ac:dyDescent="0.2">
      <c r="D49" s="6">
        <v>2005</v>
      </c>
      <c r="E49" s="6">
        <v>2010</v>
      </c>
      <c r="F49" s="6">
        <v>2015</v>
      </c>
      <c r="G49" s="6">
        <v>2020</v>
      </c>
      <c r="H49" s="6">
        <v>2025</v>
      </c>
      <c r="I49" s="6">
        <v>2030</v>
      </c>
      <c r="J49" s="6">
        <v>2035</v>
      </c>
      <c r="K49" s="6">
        <v>2040</v>
      </c>
      <c r="L49" s="6">
        <v>2045</v>
      </c>
      <c r="M49" s="6">
        <v>2050</v>
      </c>
    </row>
    <row r="50" spans="3:13" ht="12.75" hidden="1" customHeight="1" outlineLevel="1" x14ac:dyDescent="0.2">
      <c r="C50" s="19" t="s">
        <v>3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</row>
    <row r="51" spans="3:13" ht="12.75" hidden="1" customHeight="1" outlineLevel="1" x14ac:dyDescent="0.2">
      <c r="C51" s="19" t="s">
        <v>58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</row>
    <row r="52" spans="3:13" ht="12.75" hidden="1" customHeight="1" outlineLevel="1" x14ac:dyDescent="0.2">
      <c r="C52" s="19" t="s">
        <v>59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</row>
    <row r="53" spans="3:13" ht="12.75" hidden="1" customHeight="1" outlineLevel="1" x14ac:dyDescent="0.2">
      <c r="C53" s="19" t="s">
        <v>60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</row>
    <row r="54" spans="3:13" ht="12.75" hidden="1" customHeight="1" outlineLevel="1" x14ac:dyDescent="0.2">
      <c r="C54" s="19" t="s">
        <v>61</v>
      </c>
      <c r="D54" s="20">
        <v>0</v>
      </c>
      <c r="E54" s="20">
        <v>0</v>
      </c>
      <c r="F54" s="20">
        <v>0</v>
      </c>
      <c r="G54" s="20">
        <v>7.2978351600000001E-5</v>
      </c>
      <c r="H54" s="20">
        <v>8.1756128279999993E-5</v>
      </c>
      <c r="I54" s="20">
        <v>9.3328434209999998E-5</v>
      </c>
      <c r="J54" s="20">
        <v>9.4267967400000002E-5</v>
      </c>
      <c r="K54" s="20">
        <v>9.528631172999999E-5</v>
      </c>
      <c r="L54" s="20">
        <v>9.5456254910000011E-5</v>
      </c>
      <c r="M54" s="20">
        <v>9.2121714060000007E-5</v>
      </c>
    </row>
    <row r="55" spans="3:13" ht="12.75" hidden="1" customHeight="1" outlineLevel="1" x14ac:dyDescent="0.2">
      <c r="C55" s="19" t="s">
        <v>62</v>
      </c>
      <c r="D55" s="20">
        <v>0</v>
      </c>
      <c r="E55" s="20">
        <v>0</v>
      </c>
      <c r="F55" s="20">
        <v>0</v>
      </c>
      <c r="G55" s="20">
        <v>8.434564425000001E-4</v>
      </c>
      <c r="H55" s="20">
        <v>4.2294163486000005E-4</v>
      </c>
      <c r="I55" s="20">
        <v>6.29261958E-6</v>
      </c>
      <c r="J55" s="20">
        <v>2.4323268000000002E-6</v>
      </c>
      <c r="K55" s="20">
        <v>2.6342988800000001E-6</v>
      </c>
      <c r="L55" s="20">
        <v>2.9054281800000003E-6</v>
      </c>
      <c r="M55" s="20">
        <v>3.3730299800000001E-6</v>
      </c>
    </row>
    <row r="56" spans="3:13" ht="12.75" hidden="1" customHeight="1" outlineLevel="1" x14ac:dyDescent="0.2">
      <c r="C56" s="19" t="s">
        <v>63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</row>
    <row r="57" spans="3:13" ht="12.75" hidden="1" customHeight="1" outlineLevel="1" x14ac:dyDescent="0.2">
      <c r="C57" s="19" t="s">
        <v>64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</row>
    <row r="58" spans="3:13" ht="12.75" hidden="1" customHeight="1" outlineLevel="1" x14ac:dyDescent="0.2">
      <c r="C58" s="19" t="s">
        <v>65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</row>
    <row r="59" spans="3:13" ht="12.75" hidden="1" customHeight="1" outlineLevel="1" x14ac:dyDescent="0.2">
      <c r="C59" s="19" t="s">
        <v>66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</row>
    <row r="60" spans="3:13" ht="12.75" hidden="1" customHeight="1" outlineLevel="1" x14ac:dyDescent="0.2">
      <c r="C60" s="19" t="s">
        <v>4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</row>
    <row r="61" spans="3:13" ht="12.75" hidden="1" customHeight="1" outlineLevel="1" x14ac:dyDescent="0.2">
      <c r="C61" s="19" t="s">
        <v>67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</row>
    <row r="62" spans="3:13" ht="12.75" hidden="1" customHeight="1" outlineLevel="1" x14ac:dyDescent="0.2">
      <c r="C62" s="19" t="s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0.49097044479504004</v>
      </c>
      <c r="I62" s="20">
        <v>0.81918943751128004</v>
      </c>
      <c r="J62" s="20">
        <v>1.0566642696891999</v>
      </c>
      <c r="K62" s="20">
        <v>1.3642721368543202</v>
      </c>
      <c r="L62" s="20">
        <v>1.7356231681560002</v>
      </c>
      <c r="M62" s="20">
        <v>2.16464669180424</v>
      </c>
    </row>
    <row r="63" spans="3:13" ht="12.75" hidden="1" customHeight="1" outlineLevel="1" x14ac:dyDescent="0.2">
      <c r="C63" s="19" t="s">
        <v>1</v>
      </c>
      <c r="D63" s="20">
        <v>0</v>
      </c>
      <c r="E63" s="20">
        <v>0</v>
      </c>
      <c r="F63" s="20">
        <v>0</v>
      </c>
      <c r="G63" s="20">
        <v>1.1555610939999999E-4</v>
      </c>
      <c r="H63" s="20">
        <v>6.5833071312999998E-4</v>
      </c>
      <c r="I63" s="20">
        <v>9.2660986052999991E-4</v>
      </c>
      <c r="J63" s="20">
        <v>1.4317353159700001E-3</v>
      </c>
      <c r="K63" s="20">
        <v>1.8556226335899998E-3</v>
      </c>
      <c r="L63" s="20">
        <v>2.1846671361999996E-3</v>
      </c>
      <c r="M63" s="20">
        <v>2.33094285937E-3</v>
      </c>
    </row>
    <row r="64" spans="3:13" ht="12.75" hidden="1" customHeight="1" outlineLevel="1" x14ac:dyDescent="0.2">
      <c r="C64" s="19" t="s">
        <v>68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4.1074260019999998E-5</v>
      </c>
      <c r="J64" s="20">
        <v>4.1384488569999997E-5</v>
      </c>
      <c r="K64" s="20">
        <v>3.5179917569999998E-5</v>
      </c>
      <c r="L64" s="20">
        <v>2.7051929559999997E-5</v>
      </c>
      <c r="M64" s="20">
        <v>2.0475084299999998E-5</v>
      </c>
    </row>
    <row r="65" spans="1:13" ht="12.75" hidden="1" customHeight="1" outlineLevel="1" x14ac:dyDescent="0.2">
      <c r="C65" s="19" t="s">
        <v>69</v>
      </c>
      <c r="D65" s="20">
        <v>0</v>
      </c>
      <c r="E65" s="20">
        <v>0</v>
      </c>
      <c r="F65" s="20">
        <v>0</v>
      </c>
      <c r="G65" s="20">
        <v>3.6594700133999998E-4</v>
      </c>
      <c r="H65" s="20">
        <v>6.0369600857999991E-3</v>
      </c>
      <c r="I65" s="20">
        <v>9.518199653280001E-3</v>
      </c>
      <c r="J65" s="20">
        <v>1.1306195778179999E-2</v>
      </c>
      <c r="K65" s="20">
        <v>1.380451178244E-2</v>
      </c>
      <c r="L65" s="20">
        <v>1.6547786237159998E-2</v>
      </c>
      <c r="M65" s="20">
        <v>1.8016507019460001E-2</v>
      </c>
    </row>
    <row r="66" spans="1:13" ht="12.75" hidden="1" customHeight="1" outlineLevel="1" x14ac:dyDescent="0.2">
      <c r="C66" s="19" t="s">
        <v>70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</row>
    <row r="67" spans="1:13" ht="12.75" hidden="1" customHeight="1" outlineLevel="1" x14ac:dyDescent="0.2">
      <c r="C67" s="19" t="s">
        <v>71</v>
      </c>
      <c r="D67" s="20">
        <v>0</v>
      </c>
      <c r="E67" s="20">
        <v>0</v>
      </c>
      <c r="F67" s="20">
        <v>0</v>
      </c>
      <c r="G67" s="20">
        <v>2.6741834526000001E-4</v>
      </c>
      <c r="H67" s="20">
        <v>2.6981727616000003E-4</v>
      </c>
      <c r="I67" s="20">
        <v>2.7127007369000001E-4</v>
      </c>
      <c r="J67" s="20">
        <v>2.7373105029999999E-4</v>
      </c>
      <c r="K67" s="20">
        <v>2.6862836401999999E-4</v>
      </c>
      <c r="L67" s="20">
        <v>2.3821383119E-4</v>
      </c>
      <c r="M67" s="20">
        <v>1.3086587811E-4</v>
      </c>
    </row>
    <row r="68" spans="1:13" ht="12.75" hidden="1" customHeight="1" outlineLevel="1" x14ac:dyDescent="0.2">
      <c r="C68" s="19" t="s">
        <v>72</v>
      </c>
      <c r="D68" s="20">
        <v>0</v>
      </c>
      <c r="E68" s="20">
        <v>0</v>
      </c>
      <c r="F68" s="20">
        <v>0</v>
      </c>
      <c r="G68" s="20">
        <v>1.9032993814999997E-4</v>
      </c>
      <c r="H68" s="20">
        <v>2.3207334454000003E-4</v>
      </c>
      <c r="I68" s="20">
        <v>2.2704300245000002E-4</v>
      </c>
      <c r="J68" s="20">
        <v>2.0196363618999998E-4</v>
      </c>
      <c r="K68" s="20">
        <v>1.9317476164999999E-4</v>
      </c>
      <c r="L68" s="20">
        <v>1.9301462555000002E-4</v>
      </c>
      <c r="M68" s="20">
        <v>1.8474169433E-4</v>
      </c>
    </row>
    <row r="69" spans="1:13" ht="12.75" hidden="1" customHeight="1" outlineLevel="1" x14ac:dyDescent="0.2">
      <c r="C69" s="19" t="s">
        <v>73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</row>
    <row r="70" spans="1:13" ht="12.75" hidden="1" customHeight="1" outlineLevel="1" x14ac:dyDescent="0.2"/>
    <row r="71" spans="1:13" ht="12.75" customHeight="1" collapsed="1" x14ac:dyDescent="0.2"/>
    <row r="72" spans="1:13" ht="15.75" x14ac:dyDescent="0.25">
      <c r="A72" s="18" t="s">
        <v>48</v>
      </c>
    </row>
    <row r="73" spans="1:13" ht="12.75" customHeight="1" collapsed="1" x14ac:dyDescent="0.2">
      <c r="B73" s="13" t="s">
        <v>49</v>
      </c>
    </row>
    <row r="74" spans="1:13" ht="12.75" hidden="1" customHeight="1" outlineLevel="1" x14ac:dyDescent="0.2">
      <c r="C74" s="22" t="s">
        <v>55</v>
      </c>
    </row>
    <row r="75" spans="1:13" ht="12.75" hidden="1" customHeight="1" outlineLevel="1" x14ac:dyDescent="0.2">
      <c r="D75" s="6">
        <v>2005</v>
      </c>
      <c r="E75" s="6">
        <v>2010</v>
      </c>
      <c r="F75" s="6">
        <v>2015</v>
      </c>
      <c r="G75" s="6">
        <v>2020</v>
      </c>
      <c r="H75" s="6">
        <v>2025</v>
      </c>
      <c r="I75" s="6">
        <v>2030</v>
      </c>
      <c r="J75" s="6">
        <v>2035</v>
      </c>
      <c r="K75" s="6">
        <v>2040</v>
      </c>
      <c r="L75" s="6">
        <v>2045</v>
      </c>
      <c r="M75" s="6">
        <v>2050</v>
      </c>
    </row>
    <row r="76" spans="1:13" ht="12.75" hidden="1" customHeight="1" outlineLevel="1" x14ac:dyDescent="0.2">
      <c r="C76" s="19" t="s">
        <v>56</v>
      </c>
      <c r="D76" s="20">
        <v>314.22706599999998</v>
      </c>
      <c r="E76" s="20">
        <v>334.47844499999997</v>
      </c>
      <c r="F76" s="20">
        <v>394.28452800000002</v>
      </c>
      <c r="G76" s="20">
        <v>461.16359799999998</v>
      </c>
      <c r="H76" s="20">
        <v>585.51851399999998</v>
      </c>
      <c r="I76" s="20">
        <v>651.11714600000005</v>
      </c>
      <c r="J76" s="20">
        <v>648.15748799999994</v>
      </c>
      <c r="K76" s="20">
        <v>644.43465400000002</v>
      </c>
      <c r="L76" s="20">
        <v>644.46881799999983</v>
      </c>
      <c r="M76" s="20">
        <v>653.94219700000008</v>
      </c>
    </row>
    <row r="77" spans="1:13" ht="12.75" hidden="1" customHeight="1" outlineLevel="1" x14ac:dyDescent="0.2"/>
    <row r="78" spans="1:13" ht="12.75" hidden="1" customHeight="1" outlineLevel="1" x14ac:dyDescent="0.2">
      <c r="C78" s="22" t="s">
        <v>57</v>
      </c>
    </row>
    <row r="79" spans="1:13" ht="12.75" hidden="1" customHeight="1" outlineLevel="1" x14ac:dyDescent="0.2">
      <c r="D79" s="6">
        <v>2005</v>
      </c>
      <c r="E79" s="6">
        <v>2010</v>
      </c>
      <c r="F79" s="6">
        <v>2015</v>
      </c>
      <c r="G79" s="6">
        <v>2020</v>
      </c>
      <c r="H79" s="6">
        <v>2025</v>
      </c>
      <c r="I79" s="6">
        <v>2030</v>
      </c>
      <c r="J79" s="6">
        <v>2035</v>
      </c>
      <c r="K79" s="6">
        <v>2040</v>
      </c>
      <c r="L79" s="6">
        <v>2045</v>
      </c>
      <c r="M79" s="6">
        <v>2050</v>
      </c>
    </row>
    <row r="80" spans="1:13" ht="12.75" hidden="1" customHeight="1" outlineLevel="1" x14ac:dyDescent="0.2">
      <c r="C80" s="19" t="s">
        <v>3</v>
      </c>
      <c r="D80" s="20">
        <v>76.900789000000003</v>
      </c>
      <c r="E80" s="20">
        <v>78.766907000000003</v>
      </c>
      <c r="F80" s="20">
        <v>78.968186000000003</v>
      </c>
      <c r="G80" s="20">
        <v>67.642013000000006</v>
      </c>
      <c r="H80" s="20">
        <v>62.846612999999998</v>
      </c>
      <c r="I80" s="20">
        <v>62.673181999999997</v>
      </c>
      <c r="J80" s="20">
        <v>61.470503999999998</v>
      </c>
      <c r="K80" s="20">
        <v>60.715321000000003</v>
      </c>
      <c r="L80" s="20">
        <v>58.529048000000003</v>
      </c>
      <c r="M80" s="20">
        <v>57.154764999999998</v>
      </c>
    </row>
    <row r="81" spans="3:13" ht="12.75" hidden="1" customHeight="1" outlineLevel="1" x14ac:dyDescent="0.2">
      <c r="C81" s="19" t="s">
        <v>58</v>
      </c>
      <c r="D81" s="20">
        <v>52.790574999999997</v>
      </c>
      <c r="E81" s="20">
        <v>60.596834000000001</v>
      </c>
      <c r="F81" s="20">
        <v>57.708205</v>
      </c>
      <c r="G81" s="20">
        <v>54.655298999999999</v>
      </c>
      <c r="H81" s="20">
        <v>48.754081999999997</v>
      </c>
      <c r="I81" s="20">
        <v>43.643227000000003</v>
      </c>
      <c r="J81" s="20">
        <v>33.270834999999998</v>
      </c>
      <c r="K81" s="20">
        <v>24.400331000000001</v>
      </c>
      <c r="L81" s="20">
        <v>18.923831</v>
      </c>
      <c r="M81" s="20">
        <v>14.750491</v>
      </c>
    </row>
    <row r="82" spans="3:13" ht="12.75" hidden="1" customHeight="1" outlineLevel="1" x14ac:dyDescent="0.2">
      <c r="C82" s="19" t="s">
        <v>59</v>
      </c>
      <c r="D82" s="20">
        <v>0.21932399999999999</v>
      </c>
      <c r="E82" s="20">
        <v>0.15113599999999999</v>
      </c>
      <c r="F82" s="20">
        <v>0.13642099999999999</v>
      </c>
      <c r="G82" s="20">
        <v>0.16086600000000001</v>
      </c>
      <c r="H82" s="20">
        <v>0.17576</v>
      </c>
      <c r="I82" s="20">
        <v>0.14874999999999999</v>
      </c>
      <c r="J82" s="20">
        <v>0.10279000000000001</v>
      </c>
      <c r="K82" s="20">
        <v>6.7787E-2</v>
      </c>
      <c r="L82" s="20">
        <v>4.4388999999999998E-2</v>
      </c>
      <c r="M82" s="20">
        <v>3.5289000000000001E-2</v>
      </c>
    </row>
    <row r="83" spans="3:13" ht="12.75" hidden="1" customHeight="1" outlineLevel="1" x14ac:dyDescent="0.2">
      <c r="C83" s="19" t="s">
        <v>60</v>
      </c>
      <c r="D83" s="20">
        <v>0</v>
      </c>
      <c r="E83" s="20">
        <v>0</v>
      </c>
      <c r="F83" s="20">
        <v>8.4580000000000002E-3</v>
      </c>
      <c r="G83" s="20">
        <v>0.81371400000000005</v>
      </c>
      <c r="H83" s="20">
        <v>1.53321</v>
      </c>
      <c r="I83" s="20">
        <v>2.1487189999999998</v>
      </c>
      <c r="J83" s="20">
        <v>2.7327349999999999</v>
      </c>
      <c r="K83" s="20">
        <v>3.8027730000000002</v>
      </c>
      <c r="L83" s="20">
        <v>6.7236209999999996</v>
      </c>
      <c r="M83" s="20">
        <v>13.987413</v>
      </c>
    </row>
    <row r="84" spans="3:13" ht="12.75" hidden="1" customHeight="1" outlineLevel="1" x14ac:dyDescent="0.2">
      <c r="C84" s="19" t="s">
        <v>61</v>
      </c>
      <c r="D84" s="20">
        <v>1.7096150000000001</v>
      </c>
      <c r="E84" s="20">
        <v>1.408792</v>
      </c>
      <c r="F84" s="20">
        <v>1.2756529999999999</v>
      </c>
      <c r="G84" s="20">
        <v>1.2314909999999999</v>
      </c>
      <c r="H84" s="20">
        <v>1.2496179999999999</v>
      </c>
      <c r="I84" s="20">
        <v>1.359564</v>
      </c>
      <c r="J84" s="20">
        <v>1.4005829999999999</v>
      </c>
      <c r="K84" s="20">
        <v>1.444947</v>
      </c>
      <c r="L84" s="20">
        <v>1.488612</v>
      </c>
      <c r="M84" s="20">
        <v>1.4990760000000001</v>
      </c>
    </row>
    <row r="85" spans="3:13" ht="12.75" hidden="1" customHeight="1" outlineLevel="1" x14ac:dyDescent="0.2">
      <c r="C85" s="19" t="s">
        <v>62</v>
      </c>
      <c r="D85" s="20">
        <v>1.16225</v>
      </c>
      <c r="E85" s="20">
        <v>2.4718300000000002</v>
      </c>
      <c r="F85" s="20">
        <v>7.5908300000000004</v>
      </c>
      <c r="G85" s="20">
        <v>7.2166990000000002</v>
      </c>
      <c r="H85" s="20">
        <v>5.5416410000000003</v>
      </c>
      <c r="I85" s="20">
        <v>5.1484639999999997</v>
      </c>
      <c r="J85" s="20">
        <v>4.1978920000000004</v>
      </c>
      <c r="K85" s="20">
        <v>2.7990089999999999</v>
      </c>
      <c r="L85" s="20">
        <v>1.7202580000000001</v>
      </c>
      <c r="M85" s="20">
        <v>1.239368</v>
      </c>
    </row>
    <row r="86" spans="3:13" ht="12.75" hidden="1" customHeight="1" outlineLevel="1" x14ac:dyDescent="0.2">
      <c r="C86" s="19" t="s">
        <v>63</v>
      </c>
      <c r="D86" s="20">
        <v>2.0489099999999998</v>
      </c>
      <c r="E86" s="20">
        <v>2.0839720000000002</v>
      </c>
      <c r="F86" s="20">
        <v>2.0949659999999999</v>
      </c>
      <c r="G86" s="20">
        <v>3.514729</v>
      </c>
      <c r="H86" s="20">
        <v>3.7490030000000001</v>
      </c>
      <c r="I86" s="20">
        <v>3.994408</v>
      </c>
      <c r="J86" s="20">
        <v>4.2604119999999996</v>
      </c>
      <c r="K86" s="20">
        <v>4.527234</v>
      </c>
      <c r="L86" s="20">
        <v>4.7495399999999997</v>
      </c>
      <c r="M86" s="20">
        <v>4.7833759999999996</v>
      </c>
    </row>
    <row r="87" spans="3:13" ht="12.75" hidden="1" customHeight="1" outlineLevel="1" x14ac:dyDescent="0.2">
      <c r="C87" s="19" t="s">
        <v>64</v>
      </c>
      <c r="D87" s="20">
        <v>1.2515670000000001</v>
      </c>
      <c r="E87" s="20">
        <v>1.4756309999999999</v>
      </c>
      <c r="F87" s="20">
        <v>1.6679079999999999</v>
      </c>
      <c r="G87" s="20">
        <v>1.85971</v>
      </c>
      <c r="H87" s="20">
        <v>2.0482779999999998</v>
      </c>
      <c r="I87" s="20">
        <v>2.1491380000000002</v>
      </c>
      <c r="J87" s="20">
        <v>2.2619220000000002</v>
      </c>
      <c r="K87" s="20">
        <v>2.3858990000000002</v>
      </c>
      <c r="L87" s="20">
        <v>2.5161389999999999</v>
      </c>
      <c r="M87" s="20">
        <v>2.6405340000000002</v>
      </c>
    </row>
    <row r="88" spans="3:13" ht="12.75" hidden="1" customHeight="1" outlineLevel="1" x14ac:dyDescent="0.2">
      <c r="C88" s="19" t="s">
        <v>65</v>
      </c>
      <c r="D88" s="20">
        <v>22.983384000000001</v>
      </c>
      <c r="E88" s="20">
        <v>24.581638999999999</v>
      </c>
      <c r="F88" s="20">
        <v>21.968995</v>
      </c>
      <c r="G88" s="20">
        <v>22.992106</v>
      </c>
      <c r="H88" s="20">
        <v>20.721356</v>
      </c>
      <c r="I88" s="20">
        <v>18.612185</v>
      </c>
      <c r="J88" s="20">
        <v>19.745698999999998</v>
      </c>
      <c r="K88" s="20">
        <v>20.01332</v>
      </c>
      <c r="L88" s="20">
        <v>20.570582999999999</v>
      </c>
      <c r="M88" s="20">
        <v>23.116237000000002</v>
      </c>
    </row>
    <row r="89" spans="3:13" ht="12.75" hidden="1" customHeight="1" outlineLevel="1" x14ac:dyDescent="0.2">
      <c r="C89" s="19" t="s">
        <v>66</v>
      </c>
      <c r="D89" s="20">
        <v>30.561919</v>
      </c>
      <c r="E89" s="20">
        <v>32.157772999999999</v>
      </c>
      <c r="F89" s="20">
        <v>36.86103</v>
      </c>
      <c r="G89" s="20">
        <v>47.144264999999997</v>
      </c>
      <c r="H89" s="20">
        <v>52.335690999999997</v>
      </c>
      <c r="I89" s="20">
        <v>58.426057999999998</v>
      </c>
      <c r="J89" s="20">
        <v>62.335929999999998</v>
      </c>
      <c r="K89" s="20">
        <v>63.613697000000002</v>
      </c>
      <c r="L89" s="20">
        <v>64.586589000000004</v>
      </c>
      <c r="M89" s="20">
        <v>66.181878999999995</v>
      </c>
    </row>
    <row r="90" spans="3:13" ht="12.75" hidden="1" customHeight="1" outlineLevel="1" x14ac:dyDescent="0.2">
      <c r="C90" s="19" t="s">
        <v>4</v>
      </c>
      <c r="D90" s="20">
        <v>0.67602799999999996</v>
      </c>
      <c r="E90" s="20">
        <v>0.67194699999999996</v>
      </c>
      <c r="F90" s="20">
        <v>0.66931700000000005</v>
      </c>
      <c r="G90" s="20">
        <v>0.66657599999999995</v>
      </c>
      <c r="H90" s="20">
        <v>0.66656599999999999</v>
      </c>
      <c r="I90" s="20">
        <v>0.66729099999999997</v>
      </c>
      <c r="J90" s="20">
        <v>0.66817800000000005</v>
      </c>
      <c r="K90" s="20">
        <v>0.66841499999999998</v>
      </c>
      <c r="L90" s="20">
        <v>0.66842999999999997</v>
      </c>
      <c r="M90" s="20">
        <v>0.66819399999999995</v>
      </c>
    </row>
    <row r="91" spans="3:13" ht="12.75" hidden="1" customHeight="1" outlineLevel="1" x14ac:dyDescent="0.2">
      <c r="C91" s="19" t="s">
        <v>67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</row>
    <row r="92" spans="3:13" ht="12.75" hidden="1" customHeight="1" outlineLevel="1" x14ac:dyDescent="0.2">
      <c r="C92" s="19" t="s">
        <v>0</v>
      </c>
      <c r="D92" s="20">
        <v>20.303569</v>
      </c>
      <c r="E92" s="20">
        <v>18.334422</v>
      </c>
      <c r="F92" s="20">
        <v>18.686254999999999</v>
      </c>
      <c r="G92" s="20">
        <v>20.592825999999999</v>
      </c>
      <c r="H92" s="20">
        <v>34.262681000000001</v>
      </c>
      <c r="I92" s="20">
        <v>42.968978999999997</v>
      </c>
      <c r="J92" s="20">
        <v>49.792791000000001</v>
      </c>
      <c r="K92" s="20">
        <v>58.572713999999998</v>
      </c>
      <c r="L92" s="20">
        <v>69.155191000000002</v>
      </c>
      <c r="M92" s="20">
        <v>81.589612000000002</v>
      </c>
    </row>
    <row r="93" spans="3:13" ht="12.75" hidden="1" customHeight="1" outlineLevel="1" x14ac:dyDescent="0.2">
      <c r="C93" s="19" t="s">
        <v>1</v>
      </c>
      <c r="D93" s="20">
        <v>1.618652</v>
      </c>
      <c r="E93" s="20">
        <v>2.0244409999999999</v>
      </c>
      <c r="F93" s="20">
        <v>2.2346379999999999</v>
      </c>
      <c r="G93" s="20">
        <v>2.3706689999999999</v>
      </c>
      <c r="H93" s="20">
        <v>2.5269569999999999</v>
      </c>
      <c r="I93" s="20">
        <v>2.602309</v>
      </c>
      <c r="J93" s="20">
        <v>2.6252390000000001</v>
      </c>
      <c r="K93" s="20">
        <v>2.4795259999999999</v>
      </c>
      <c r="L93" s="20">
        <v>2.3299660000000002</v>
      </c>
      <c r="M93" s="20">
        <v>2.220256</v>
      </c>
    </row>
    <row r="94" spans="3:13" ht="12.75" hidden="1" customHeight="1" outlineLevel="1" x14ac:dyDescent="0.2">
      <c r="C94" s="19" t="s">
        <v>68</v>
      </c>
      <c r="D94" s="20">
        <v>0.28171200000000002</v>
      </c>
      <c r="E94" s="20">
        <v>0.23519000000000001</v>
      </c>
      <c r="F94" s="20">
        <v>0.18803900000000001</v>
      </c>
      <c r="G94" s="20">
        <v>0.13028899999999999</v>
      </c>
      <c r="H94" s="20">
        <v>8.6475999999999997E-2</v>
      </c>
      <c r="I94" s="20">
        <v>6.5583000000000002E-2</v>
      </c>
      <c r="J94" s="20">
        <v>0.12526699999999999</v>
      </c>
      <c r="K94" s="20">
        <v>0.29300199999999998</v>
      </c>
      <c r="L94" s="20">
        <v>0.25465399999999999</v>
      </c>
      <c r="M94" s="20">
        <v>0.19577900000000001</v>
      </c>
    </row>
    <row r="95" spans="3:13" ht="12.75" hidden="1" customHeight="1" outlineLevel="1" x14ac:dyDescent="0.2">
      <c r="C95" s="19" t="s">
        <v>69</v>
      </c>
      <c r="D95" s="20">
        <v>98.641351999999998</v>
      </c>
      <c r="E95" s="20">
        <v>104.867419</v>
      </c>
      <c r="F95" s="20">
        <v>155.11405099999999</v>
      </c>
      <c r="G95" s="20">
        <v>186.766369</v>
      </c>
      <c r="H95" s="20">
        <v>248.987337</v>
      </c>
      <c r="I95" s="20">
        <v>279.80901899999998</v>
      </c>
      <c r="J95" s="20">
        <v>276.95517799999999</v>
      </c>
      <c r="K95" s="20">
        <v>273.35466100000002</v>
      </c>
      <c r="L95" s="20">
        <v>269.156274</v>
      </c>
      <c r="M95" s="20">
        <v>265.17979200000002</v>
      </c>
    </row>
    <row r="96" spans="3:13" ht="12.75" hidden="1" customHeight="1" outlineLevel="1" x14ac:dyDescent="0.2">
      <c r="C96" s="19" t="s">
        <v>70</v>
      </c>
      <c r="D96" s="20">
        <v>3.0574110000000001</v>
      </c>
      <c r="E96" s="20">
        <v>3.7954140000000001</v>
      </c>
      <c r="F96" s="20">
        <v>4.4469310000000002</v>
      </c>
      <c r="G96" s="20">
        <v>5.1920029999999997</v>
      </c>
      <c r="H96" s="20">
        <v>6.0265639999999996</v>
      </c>
      <c r="I96" s="20">
        <v>6.0954499999999996</v>
      </c>
      <c r="J96" s="20">
        <v>6.1900589999999998</v>
      </c>
      <c r="K96" s="20">
        <v>6.292567</v>
      </c>
      <c r="L96" s="20">
        <v>6.3899239999999997</v>
      </c>
      <c r="M96" s="20">
        <v>6.4780709999999999</v>
      </c>
    </row>
    <row r="97" spans="2:13" ht="12.75" hidden="1" customHeight="1" outlineLevel="1" x14ac:dyDescent="0.2">
      <c r="C97" s="19" t="s">
        <v>71</v>
      </c>
      <c r="D97" s="20">
        <v>2.9139999999999999E-3</v>
      </c>
      <c r="E97" s="20">
        <v>0.71138999999999997</v>
      </c>
      <c r="F97" s="20">
        <v>3.3939620000000001</v>
      </c>
      <c r="G97" s="20">
        <v>5.4591789999999998</v>
      </c>
      <c r="H97" s="20">
        <v>5.6162739999999998</v>
      </c>
      <c r="I97" s="20">
        <v>5.6480600000000001</v>
      </c>
      <c r="J97" s="20">
        <v>5.6274810000000004</v>
      </c>
      <c r="K97" s="20">
        <v>4.9948540000000001</v>
      </c>
      <c r="L97" s="20">
        <v>3.3860869999999998</v>
      </c>
      <c r="M97" s="20">
        <v>1.4777750000000001</v>
      </c>
    </row>
    <row r="98" spans="2:13" ht="12.75" hidden="1" customHeight="1" outlineLevel="1" x14ac:dyDescent="0.2">
      <c r="C98" s="19" t="s">
        <v>72</v>
      </c>
      <c r="D98" s="20">
        <v>1.7094999999999999E-2</v>
      </c>
      <c r="E98" s="20">
        <v>0.143708</v>
      </c>
      <c r="F98" s="20">
        <v>1.270683</v>
      </c>
      <c r="G98" s="20">
        <v>2.4518019999999998</v>
      </c>
      <c r="H98" s="20">
        <v>4.866492</v>
      </c>
      <c r="I98" s="20">
        <v>4.7528730000000001</v>
      </c>
      <c r="J98" s="20">
        <v>4.201511</v>
      </c>
      <c r="K98" s="20">
        <v>3.8961510000000001</v>
      </c>
      <c r="L98" s="20">
        <v>3.6739169999999999</v>
      </c>
      <c r="M98" s="20">
        <v>3.0401940000000001</v>
      </c>
    </row>
    <row r="99" spans="2:13" ht="12.75" hidden="1" customHeight="1" outlineLevel="1" x14ac:dyDescent="0.2">
      <c r="C99" s="19" t="s">
        <v>73</v>
      </c>
      <c r="D99" s="20">
        <v>0</v>
      </c>
      <c r="E99" s="20">
        <v>0</v>
      </c>
      <c r="F99" s="20">
        <v>0</v>
      </c>
      <c r="G99" s="20">
        <v>30.302993000000001</v>
      </c>
      <c r="H99" s="20">
        <v>83.523915000000002</v>
      </c>
      <c r="I99" s="20">
        <v>110.20388699999999</v>
      </c>
      <c r="J99" s="20">
        <v>110.192482</v>
      </c>
      <c r="K99" s="20">
        <v>110.11244600000001</v>
      </c>
      <c r="L99" s="20">
        <v>109.601765</v>
      </c>
      <c r="M99" s="20">
        <v>107.70409600000001</v>
      </c>
    </row>
    <row r="100" spans="2:13" ht="12.75" hidden="1" customHeight="1" outlineLevel="1" x14ac:dyDescent="0.2"/>
    <row r="101" spans="2:13" ht="12.75" customHeight="1" collapsed="1" x14ac:dyDescent="0.2">
      <c r="B101" s="13" t="s">
        <v>50</v>
      </c>
    </row>
    <row r="102" spans="2:13" ht="12.75" hidden="1" customHeight="1" outlineLevel="1" x14ac:dyDescent="0.2">
      <c r="C102" s="22" t="s">
        <v>55</v>
      </c>
    </row>
    <row r="103" spans="2:13" ht="12.75" hidden="1" customHeight="1" outlineLevel="1" x14ac:dyDescent="0.2">
      <c r="D103" s="6">
        <v>2005</v>
      </c>
      <c r="E103" s="6">
        <v>2010</v>
      </c>
      <c r="F103" s="6">
        <v>2015</v>
      </c>
      <c r="G103" s="6">
        <v>2020</v>
      </c>
      <c r="H103" s="6">
        <v>2025</v>
      </c>
      <c r="I103" s="6">
        <v>2030</v>
      </c>
      <c r="J103" s="6">
        <v>2035</v>
      </c>
      <c r="K103" s="6">
        <v>2040</v>
      </c>
      <c r="L103" s="6">
        <v>2045</v>
      </c>
      <c r="M103" s="6">
        <v>2050</v>
      </c>
    </row>
    <row r="104" spans="2:13" ht="12.75" hidden="1" customHeight="1" outlineLevel="1" x14ac:dyDescent="0.2">
      <c r="C104" s="19" t="s">
        <v>56</v>
      </c>
      <c r="D104" s="20">
        <v>12.909862</v>
      </c>
      <c r="E104" s="20">
        <v>13.310633000000001</v>
      </c>
      <c r="F104" s="20">
        <v>7.7856310000000004</v>
      </c>
      <c r="G104" s="20">
        <v>5.9217250000000003</v>
      </c>
      <c r="H104" s="20">
        <v>7.5311390000000005</v>
      </c>
      <c r="I104" s="20">
        <v>8.6873480000000001</v>
      </c>
      <c r="J104" s="20">
        <v>10.333116</v>
      </c>
      <c r="K104" s="20">
        <v>13.120783000000001</v>
      </c>
      <c r="L104" s="20">
        <v>16.688685999999997</v>
      </c>
      <c r="M104" s="20">
        <v>21.203206000000005</v>
      </c>
    </row>
    <row r="105" spans="2:13" ht="12.75" hidden="1" customHeight="1" outlineLevel="1" x14ac:dyDescent="0.2"/>
    <row r="106" spans="2:13" ht="12.75" hidden="1" customHeight="1" outlineLevel="1" x14ac:dyDescent="0.2">
      <c r="C106" s="22" t="s">
        <v>57</v>
      </c>
    </row>
    <row r="107" spans="2:13" ht="12.75" hidden="1" customHeight="1" outlineLevel="1" x14ac:dyDescent="0.2">
      <c r="D107" s="6">
        <v>2005</v>
      </c>
      <c r="E107" s="6">
        <v>2010</v>
      </c>
      <c r="F107" s="6">
        <v>2015</v>
      </c>
      <c r="G107" s="6">
        <v>2020</v>
      </c>
      <c r="H107" s="6">
        <v>2025</v>
      </c>
      <c r="I107" s="6">
        <v>2030</v>
      </c>
      <c r="J107" s="6">
        <v>2035</v>
      </c>
      <c r="K107" s="6">
        <v>2040</v>
      </c>
      <c r="L107" s="6">
        <v>2045</v>
      </c>
      <c r="M107" s="6">
        <v>2050</v>
      </c>
    </row>
    <row r="108" spans="2:13" ht="12.75" hidden="1" customHeight="1" outlineLevel="1" x14ac:dyDescent="0.2">
      <c r="C108" s="19" t="s">
        <v>3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</row>
    <row r="109" spans="2:13" ht="12.75" hidden="1" customHeight="1" outlineLevel="1" x14ac:dyDescent="0.2">
      <c r="C109" s="19" t="s">
        <v>58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</row>
    <row r="110" spans="2:13" ht="12.75" hidden="1" customHeight="1" outlineLevel="1" x14ac:dyDescent="0.2">
      <c r="C110" s="19" t="s">
        <v>59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</row>
    <row r="111" spans="2:13" ht="12.75" hidden="1" customHeight="1" outlineLevel="1" x14ac:dyDescent="0.2">
      <c r="C111" s="19" t="s">
        <v>60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</row>
    <row r="112" spans="2:13" ht="12.75" hidden="1" customHeight="1" outlineLevel="1" x14ac:dyDescent="0.2">
      <c r="C112" s="19" t="s">
        <v>61</v>
      </c>
      <c r="D112" s="20">
        <v>0</v>
      </c>
      <c r="E112" s="20">
        <v>0</v>
      </c>
      <c r="F112" s="20">
        <v>3.0714999999999999E-2</v>
      </c>
      <c r="G112" s="20">
        <v>3.3017999999999999E-2</v>
      </c>
      <c r="H112" s="20">
        <v>3.6899000000000001E-2</v>
      </c>
      <c r="I112" s="20">
        <v>4.1915000000000001E-2</v>
      </c>
      <c r="J112" s="20">
        <v>4.1963E-2</v>
      </c>
      <c r="K112" s="20">
        <v>4.0258000000000002E-2</v>
      </c>
      <c r="L112" s="20">
        <v>3.807E-2</v>
      </c>
      <c r="M112" s="20">
        <v>6.7067000000000002E-2</v>
      </c>
    </row>
    <row r="113" spans="3:13" ht="12.75" hidden="1" customHeight="1" outlineLevel="1" x14ac:dyDescent="0.2">
      <c r="C113" s="19" t="s">
        <v>62</v>
      </c>
      <c r="D113" s="20">
        <v>6.9499649999999997</v>
      </c>
      <c r="E113" s="20">
        <v>7.8947500000000002</v>
      </c>
      <c r="F113" s="20">
        <v>3.25359</v>
      </c>
      <c r="G113" s="20">
        <v>2.2461389999999999</v>
      </c>
      <c r="H113" s="20">
        <v>4.6713120000000004</v>
      </c>
      <c r="I113" s="20">
        <v>6.0947389999999997</v>
      </c>
      <c r="J113" s="20">
        <v>8.0845269999999996</v>
      </c>
      <c r="K113" s="20">
        <v>11.048889000000001</v>
      </c>
      <c r="L113" s="20">
        <v>14.647584999999999</v>
      </c>
      <c r="M113" s="20">
        <v>18.697990000000001</v>
      </c>
    </row>
    <row r="114" spans="3:13" ht="12.75" hidden="1" customHeight="1" outlineLevel="1" x14ac:dyDescent="0.2">
      <c r="C114" s="19" t="s">
        <v>63</v>
      </c>
      <c r="D114" s="20">
        <v>0.13653499999999999</v>
      </c>
      <c r="E114" s="20">
        <v>0.153666</v>
      </c>
      <c r="F114" s="20">
        <v>0.16534499999999999</v>
      </c>
      <c r="G114" s="20">
        <v>0.202484</v>
      </c>
      <c r="H114" s="20">
        <v>0.22200900000000001</v>
      </c>
      <c r="I114" s="20">
        <v>0.244866</v>
      </c>
      <c r="J114" s="20">
        <v>0.26950200000000002</v>
      </c>
      <c r="K114" s="20">
        <v>0.30055799999999999</v>
      </c>
      <c r="L114" s="20">
        <v>0.34131099999999998</v>
      </c>
      <c r="M114" s="20">
        <v>0.38776500000000003</v>
      </c>
    </row>
    <row r="115" spans="3:13" ht="12.75" hidden="1" customHeight="1" outlineLevel="1" x14ac:dyDescent="0.2">
      <c r="C115" s="19" t="s">
        <v>64</v>
      </c>
      <c r="D115" s="20">
        <v>0.46037</v>
      </c>
      <c r="E115" s="20">
        <v>0.46033000000000002</v>
      </c>
      <c r="F115" s="20">
        <v>0.45987</v>
      </c>
      <c r="G115" s="20">
        <v>0.455318</v>
      </c>
      <c r="H115" s="20">
        <v>0.41392600000000002</v>
      </c>
      <c r="I115" s="20">
        <v>0.20696899999999999</v>
      </c>
      <c r="J115" s="20">
        <v>1.8824E-2</v>
      </c>
      <c r="K115" s="20">
        <v>1.9699999999999999E-4</v>
      </c>
      <c r="L115" s="20">
        <v>1.2999999999999999E-5</v>
      </c>
      <c r="M115" s="20">
        <v>1.2999999999999999E-5</v>
      </c>
    </row>
    <row r="116" spans="3:13" ht="12.75" hidden="1" customHeight="1" outlineLevel="1" x14ac:dyDescent="0.2">
      <c r="C116" s="19" t="s">
        <v>65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</row>
    <row r="117" spans="3:13" ht="12.75" hidden="1" customHeight="1" outlineLevel="1" x14ac:dyDescent="0.2">
      <c r="C117" s="19" t="s">
        <v>66</v>
      </c>
      <c r="D117" s="20">
        <v>6.1636000000000003E-2</v>
      </c>
      <c r="E117" s="20">
        <v>6.8032999999999996E-2</v>
      </c>
      <c r="F117" s="20">
        <v>6.8004999999999996E-2</v>
      </c>
      <c r="G117" s="20">
        <v>6.7807000000000006E-2</v>
      </c>
      <c r="H117" s="20">
        <v>6.6491999999999996E-2</v>
      </c>
      <c r="I117" s="20">
        <v>5.8664000000000001E-2</v>
      </c>
      <c r="J117" s="20">
        <v>3.1655000000000003E-2</v>
      </c>
      <c r="K117" s="20">
        <v>6.0769999999999999E-3</v>
      </c>
      <c r="L117" s="20">
        <v>4.2000000000000002E-4</v>
      </c>
      <c r="M117" s="20">
        <v>7.9999999999999996E-6</v>
      </c>
    </row>
    <row r="118" spans="3:13" ht="12.75" hidden="1" customHeight="1" outlineLevel="1" x14ac:dyDescent="0.2">
      <c r="C118" s="19" t="s">
        <v>4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</row>
    <row r="119" spans="3:13" ht="12.75" hidden="1" customHeight="1" outlineLevel="1" x14ac:dyDescent="0.2">
      <c r="C119" s="19" t="s">
        <v>67</v>
      </c>
      <c r="D119" s="20">
        <v>0</v>
      </c>
      <c r="E119" s="20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</row>
    <row r="120" spans="3:13" ht="12.75" hidden="1" customHeight="1" outlineLevel="1" x14ac:dyDescent="0.2">
      <c r="C120" s="19" t="s">
        <v>0</v>
      </c>
      <c r="D120" s="20">
        <v>0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</row>
    <row r="121" spans="3:13" ht="12.75" hidden="1" customHeight="1" outlineLevel="1" x14ac:dyDescent="0.2">
      <c r="C121" s="19" t="s">
        <v>1</v>
      </c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</row>
    <row r="122" spans="3:13" ht="12.75" hidden="1" customHeight="1" outlineLevel="1" x14ac:dyDescent="0.2">
      <c r="C122" s="19" t="s">
        <v>68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</row>
    <row r="123" spans="3:13" ht="12.75" hidden="1" customHeight="1" outlineLevel="1" x14ac:dyDescent="0.2">
      <c r="C123" s="19" t="s">
        <v>69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</row>
    <row r="124" spans="3:13" ht="12.75" hidden="1" customHeight="1" outlineLevel="1" x14ac:dyDescent="0.2">
      <c r="C124" s="19" t="s">
        <v>70</v>
      </c>
      <c r="D124" s="20">
        <v>5.1986460000000001</v>
      </c>
      <c r="E124" s="20">
        <v>4.3442879999999997</v>
      </c>
      <c r="F124" s="20">
        <v>3.4062100000000002</v>
      </c>
      <c r="G124" s="20">
        <v>2.4842439999999999</v>
      </c>
      <c r="H124" s="20">
        <v>1.558074</v>
      </c>
      <c r="I124" s="20">
        <v>1.497255</v>
      </c>
      <c r="J124" s="20">
        <v>1.4309879999999999</v>
      </c>
      <c r="K124" s="20">
        <v>1.427654</v>
      </c>
      <c r="L124" s="20">
        <v>1.4567889999999999</v>
      </c>
      <c r="M124" s="20">
        <v>1.4916259999999999</v>
      </c>
    </row>
    <row r="125" spans="3:13" ht="12.75" hidden="1" customHeight="1" outlineLevel="1" x14ac:dyDescent="0.2">
      <c r="C125" s="19" t="s">
        <v>71</v>
      </c>
      <c r="D125" s="20">
        <v>0</v>
      </c>
      <c r="E125" s="20">
        <v>0.284024</v>
      </c>
      <c r="F125" s="20">
        <v>0.29216300000000001</v>
      </c>
      <c r="G125" s="20">
        <v>0.31030000000000002</v>
      </c>
      <c r="H125" s="20">
        <v>0.31684200000000001</v>
      </c>
      <c r="I125" s="20">
        <v>0.31521100000000002</v>
      </c>
      <c r="J125" s="20">
        <v>0.29107699999999997</v>
      </c>
      <c r="K125" s="20">
        <v>0.17133200000000001</v>
      </c>
      <c r="L125" s="20">
        <v>7.5456999999999996E-2</v>
      </c>
      <c r="M125" s="20">
        <v>8.4135000000000001E-2</v>
      </c>
    </row>
    <row r="126" spans="3:13" ht="12.75" hidden="1" customHeight="1" outlineLevel="1" x14ac:dyDescent="0.2">
      <c r="C126" s="19" t="s">
        <v>72</v>
      </c>
      <c r="D126" s="20">
        <v>0.10271</v>
      </c>
      <c r="E126" s="20">
        <v>0.105542</v>
      </c>
      <c r="F126" s="20">
        <v>0.109733</v>
      </c>
      <c r="G126" s="20">
        <v>0.122415</v>
      </c>
      <c r="H126" s="20">
        <v>0.245585</v>
      </c>
      <c r="I126" s="20">
        <v>0.22772899999999999</v>
      </c>
      <c r="J126" s="20">
        <v>0.16458</v>
      </c>
      <c r="K126" s="20">
        <v>0.12581800000000001</v>
      </c>
      <c r="L126" s="20">
        <v>0.12904099999999999</v>
      </c>
      <c r="M126" s="20">
        <v>0.47460200000000002</v>
      </c>
    </row>
    <row r="127" spans="3:13" ht="12.75" hidden="1" customHeight="1" outlineLevel="1" x14ac:dyDescent="0.2">
      <c r="C127" s="19" t="s">
        <v>73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</row>
    <row r="128" spans="3:13" ht="12.75" hidden="1" customHeight="1" outlineLevel="1" x14ac:dyDescent="0.2"/>
    <row r="129" spans="2:13" ht="12.75" customHeight="1" collapsed="1" x14ac:dyDescent="0.2">
      <c r="B129" s="13" t="s">
        <v>51</v>
      </c>
    </row>
    <row r="130" spans="2:13" ht="12.75" hidden="1" customHeight="1" outlineLevel="1" x14ac:dyDescent="0.2">
      <c r="C130" s="22" t="s">
        <v>55</v>
      </c>
    </row>
    <row r="131" spans="2:13" ht="12.75" hidden="1" customHeight="1" outlineLevel="1" x14ac:dyDescent="0.2">
      <c r="D131" s="6">
        <v>2005</v>
      </c>
      <c r="E131" s="6">
        <v>2010</v>
      </c>
      <c r="F131" s="6">
        <v>2015</v>
      </c>
      <c r="G131" s="6">
        <v>2020</v>
      </c>
      <c r="H131" s="6">
        <v>2025</v>
      </c>
      <c r="I131" s="6">
        <v>2030</v>
      </c>
      <c r="J131" s="6">
        <v>2035</v>
      </c>
      <c r="K131" s="6">
        <v>2040</v>
      </c>
      <c r="L131" s="6">
        <v>2045</v>
      </c>
      <c r="M131" s="6">
        <v>2050</v>
      </c>
    </row>
    <row r="132" spans="2:13" ht="12.75" hidden="1" customHeight="1" outlineLevel="1" x14ac:dyDescent="0.2">
      <c r="C132" s="19" t="s">
        <v>56</v>
      </c>
      <c r="D132" s="20">
        <v>406.37361699999997</v>
      </c>
      <c r="E132" s="20">
        <v>377.42591099999999</v>
      </c>
      <c r="F132" s="20">
        <v>342.93509200000011</v>
      </c>
      <c r="G132" s="20">
        <v>336.87569999999994</v>
      </c>
      <c r="H132" s="20">
        <v>284.31072600000005</v>
      </c>
      <c r="I132" s="20">
        <v>269.68142600000004</v>
      </c>
      <c r="J132" s="20">
        <v>261.179371</v>
      </c>
      <c r="K132" s="20">
        <v>251.64629500000004</v>
      </c>
      <c r="L132" s="20">
        <v>242.48807300000001</v>
      </c>
      <c r="M132" s="20">
        <v>234.08909600000004</v>
      </c>
    </row>
    <row r="133" spans="2:13" ht="12.75" hidden="1" customHeight="1" outlineLevel="1" x14ac:dyDescent="0.2"/>
    <row r="134" spans="2:13" ht="12.75" hidden="1" customHeight="1" outlineLevel="1" x14ac:dyDescent="0.2">
      <c r="C134" s="22" t="s">
        <v>57</v>
      </c>
    </row>
    <row r="135" spans="2:13" ht="12.75" hidden="1" customHeight="1" outlineLevel="1" x14ac:dyDescent="0.2">
      <c r="D135" s="6">
        <v>2005</v>
      </c>
      <c r="E135" s="6">
        <v>2010</v>
      </c>
      <c r="F135" s="6">
        <v>2015</v>
      </c>
      <c r="G135" s="6">
        <v>2020</v>
      </c>
      <c r="H135" s="6">
        <v>2025</v>
      </c>
      <c r="I135" s="6">
        <v>2030</v>
      </c>
      <c r="J135" s="6">
        <v>2035</v>
      </c>
      <c r="K135" s="6">
        <v>2040</v>
      </c>
      <c r="L135" s="6">
        <v>2045</v>
      </c>
      <c r="M135" s="6">
        <v>2050</v>
      </c>
    </row>
    <row r="136" spans="2:13" ht="12.75" hidden="1" customHeight="1" outlineLevel="1" x14ac:dyDescent="0.2">
      <c r="C136" s="19" t="s">
        <v>3</v>
      </c>
      <c r="D136" s="20">
        <v>6.6336329999999997</v>
      </c>
      <c r="E136" s="20">
        <v>4.4223379999999999</v>
      </c>
      <c r="F136" s="20">
        <v>2.3614459999999999</v>
      </c>
      <c r="G136" s="20">
        <v>1.272224</v>
      </c>
      <c r="H136" s="20">
        <v>0.39430399999999999</v>
      </c>
      <c r="I136" s="20">
        <v>0.13605</v>
      </c>
      <c r="J136" s="20">
        <v>5.9029999999999999E-2</v>
      </c>
      <c r="K136" s="20">
        <v>4.0874000000000001E-2</v>
      </c>
      <c r="L136" s="20">
        <v>2.9371999999999999E-2</v>
      </c>
      <c r="M136" s="20">
        <v>2.2114999999999999E-2</v>
      </c>
    </row>
    <row r="137" spans="2:13" ht="12.75" hidden="1" customHeight="1" outlineLevel="1" x14ac:dyDescent="0.2">
      <c r="C137" s="19" t="s">
        <v>58</v>
      </c>
      <c r="D137" s="20">
        <v>3.9713310000000002</v>
      </c>
      <c r="E137" s="20">
        <v>2.9850669999999999</v>
      </c>
      <c r="F137" s="20">
        <v>2.1801189999999999</v>
      </c>
      <c r="G137" s="20">
        <v>1.3325830000000001</v>
      </c>
      <c r="H137" s="20">
        <v>0.55756099999999997</v>
      </c>
      <c r="I137" s="20">
        <v>0.31715100000000002</v>
      </c>
      <c r="J137" s="20">
        <v>6.7539000000000002E-2</v>
      </c>
      <c r="K137" s="20">
        <v>1.1259E-2</v>
      </c>
      <c r="L137" s="20">
        <v>6.202E-3</v>
      </c>
      <c r="M137" s="20">
        <v>3.117E-3</v>
      </c>
    </row>
    <row r="138" spans="2:13" ht="12.75" hidden="1" customHeight="1" outlineLevel="1" x14ac:dyDescent="0.2">
      <c r="C138" s="19" t="s">
        <v>59</v>
      </c>
      <c r="D138" s="20">
        <v>141.522976</v>
      </c>
      <c r="E138" s="20">
        <v>131.318037</v>
      </c>
      <c r="F138" s="20">
        <v>113.906858</v>
      </c>
      <c r="G138" s="20">
        <v>103.991141</v>
      </c>
      <c r="H138" s="20">
        <v>78.663259999999994</v>
      </c>
      <c r="I138" s="20">
        <v>65.811451000000005</v>
      </c>
      <c r="J138" s="20">
        <v>59.865116999999998</v>
      </c>
      <c r="K138" s="20">
        <v>56.742041999999998</v>
      </c>
      <c r="L138" s="20">
        <v>54.993544999999997</v>
      </c>
      <c r="M138" s="20">
        <v>54.365189999999998</v>
      </c>
    </row>
    <row r="139" spans="2:13" ht="12.75" hidden="1" customHeight="1" outlineLevel="1" x14ac:dyDescent="0.2">
      <c r="C139" s="19" t="s">
        <v>60</v>
      </c>
      <c r="D139" s="20">
        <v>208.358947</v>
      </c>
      <c r="E139" s="20">
        <v>195.935598</v>
      </c>
      <c r="F139" s="20">
        <v>183.742626</v>
      </c>
      <c r="G139" s="20">
        <v>187.47500600000001</v>
      </c>
      <c r="H139" s="20">
        <v>158.927221</v>
      </c>
      <c r="I139" s="20">
        <v>155.84786399999999</v>
      </c>
      <c r="J139" s="20">
        <v>153.40397200000001</v>
      </c>
      <c r="K139" s="20">
        <v>146.910213</v>
      </c>
      <c r="L139" s="20">
        <v>138.54003800000001</v>
      </c>
      <c r="M139" s="20">
        <v>129.55538799999999</v>
      </c>
    </row>
    <row r="140" spans="2:13" ht="12.75" hidden="1" customHeight="1" outlineLevel="1" x14ac:dyDescent="0.2">
      <c r="C140" s="19" t="s">
        <v>61</v>
      </c>
      <c r="D140" s="20">
        <v>1.8984000000000001E-2</v>
      </c>
      <c r="E140" s="20">
        <v>0</v>
      </c>
      <c r="F140" s="20">
        <v>3.6000000000000001E-5</v>
      </c>
      <c r="G140" s="20">
        <v>2.72E-4</v>
      </c>
      <c r="H140" s="20">
        <v>4.2200000000000001E-4</v>
      </c>
      <c r="I140" s="20">
        <v>4.6000000000000001E-4</v>
      </c>
      <c r="J140" s="20">
        <v>4.37E-4</v>
      </c>
      <c r="K140" s="20">
        <v>4.3300000000000001E-4</v>
      </c>
      <c r="L140" s="20">
        <v>4.0499999999999998E-4</v>
      </c>
      <c r="M140" s="20">
        <v>3.1300000000000002E-4</v>
      </c>
    </row>
    <row r="141" spans="2:13" ht="12.75" hidden="1" customHeight="1" outlineLevel="1" x14ac:dyDescent="0.2">
      <c r="C141" s="19" t="s">
        <v>62</v>
      </c>
      <c r="D141" s="20">
        <v>2.9094289999999998</v>
      </c>
      <c r="E141" s="20">
        <v>2.1577660000000001</v>
      </c>
      <c r="F141" s="20">
        <v>0.80163300000000004</v>
      </c>
      <c r="G141" s="20">
        <v>0.62277700000000003</v>
      </c>
      <c r="H141" s="20">
        <v>0.87099199999999999</v>
      </c>
      <c r="I141" s="20">
        <v>1.000872</v>
      </c>
      <c r="J141" s="20">
        <v>1.29583</v>
      </c>
      <c r="K141" s="20">
        <v>1.7622930000000001</v>
      </c>
      <c r="L141" s="20">
        <v>2.4748510000000001</v>
      </c>
      <c r="M141" s="20">
        <v>3.367883</v>
      </c>
    </row>
    <row r="142" spans="2:13" ht="12.75" hidden="1" customHeight="1" outlineLevel="1" x14ac:dyDescent="0.2">
      <c r="C142" s="19" t="s">
        <v>63</v>
      </c>
      <c r="D142" s="20">
        <v>0.44438800000000001</v>
      </c>
      <c r="E142" s="20">
        <v>0.41805100000000001</v>
      </c>
      <c r="F142" s="20">
        <v>0.43535499999999999</v>
      </c>
      <c r="G142" s="20">
        <v>0.777559</v>
      </c>
      <c r="H142" s="20">
        <v>0.84203600000000001</v>
      </c>
      <c r="I142" s="20">
        <v>0.89614499999999997</v>
      </c>
      <c r="J142" s="20">
        <v>0.91941200000000001</v>
      </c>
      <c r="K142" s="20">
        <v>0.94272199999999995</v>
      </c>
      <c r="L142" s="20">
        <v>0.97717299999999996</v>
      </c>
      <c r="M142" s="20">
        <v>0.97039900000000001</v>
      </c>
    </row>
    <row r="143" spans="2:13" ht="12.75" hidden="1" customHeight="1" outlineLevel="1" x14ac:dyDescent="0.2">
      <c r="C143" s="19" t="s">
        <v>64</v>
      </c>
      <c r="D143" s="20">
        <v>11.192861000000001</v>
      </c>
      <c r="E143" s="20">
        <v>11.188867999999999</v>
      </c>
      <c r="F143" s="20">
        <v>10.83343</v>
      </c>
      <c r="G143" s="20">
        <v>10.505497999999999</v>
      </c>
      <c r="H143" s="20">
        <v>10.151453</v>
      </c>
      <c r="I143" s="20">
        <v>10.622498999999999</v>
      </c>
      <c r="J143" s="20">
        <v>11.138271</v>
      </c>
      <c r="K143" s="20">
        <v>11.804401</v>
      </c>
      <c r="L143" s="20">
        <v>12.580506</v>
      </c>
      <c r="M143" s="20">
        <v>13.343704000000001</v>
      </c>
    </row>
    <row r="144" spans="2:13" ht="12.75" hidden="1" customHeight="1" outlineLevel="1" x14ac:dyDescent="0.2">
      <c r="C144" s="19" t="s">
        <v>65</v>
      </c>
      <c r="D144" s="20">
        <v>1.9227700000000001</v>
      </c>
      <c r="E144" s="20">
        <v>0.33041300000000001</v>
      </c>
      <c r="F144" s="20">
        <v>6.8324999999999997E-2</v>
      </c>
      <c r="G144" s="20">
        <v>2.7363999999999999E-2</v>
      </c>
      <c r="H144" s="20">
        <v>1.5698E-2</v>
      </c>
      <c r="I144" s="20">
        <v>8.1989999999999997E-3</v>
      </c>
      <c r="J144" s="20">
        <v>7.4190000000000002E-3</v>
      </c>
      <c r="K144" s="20">
        <v>6.5960000000000003E-3</v>
      </c>
      <c r="L144" s="20">
        <v>5.5370000000000003E-3</v>
      </c>
      <c r="M144" s="20">
        <v>4.9719999999999999E-3</v>
      </c>
    </row>
    <row r="145" spans="2:13" ht="12.75" hidden="1" customHeight="1" outlineLevel="1" x14ac:dyDescent="0.2">
      <c r="C145" s="19" t="s">
        <v>66</v>
      </c>
      <c r="D145" s="20">
        <v>0.45262200000000002</v>
      </c>
      <c r="E145" s="20">
        <v>0.25197199999999997</v>
      </c>
      <c r="F145" s="20">
        <v>0.25124800000000003</v>
      </c>
      <c r="G145" s="20">
        <v>0.23857900000000001</v>
      </c>
      <c r="H145" s="20">
        <v>0.120141</v>
      </c>
      <c r="I145" s="20">
        <v>7.7879999999999998E-3</v>
      </c>
      <c r="J145" s="20">
        <v>1.457E-3</v>
      </c>
      <c r="K145" s="20">
        <v>1.1349999999999999E-3</v>
      </c>
      <c r="L145" s="20">
        <v>7.9000000000000001E-4</v>
      </c>
      <c r="M145" s="20">
        <v>6.4400000000000004E-4</v>
      </c>
    </row>
    <row r="146" spans="2:13" ht="12.75" hidden="1" customHeight="1" outlineLevel="1" x14ac:dyDescent="0.2">
      <c r="C146" s="19" t="s">
        <v>4</v>
      </c>
      <c r="D146" s="20">
        <v>7.0868099999999998</v>
      </c>
      <c r="E146" s="20">
        <v>6.9285449999999997</v>
      </c>
      <c r="F146" s="20">
        <v>5.3910460000000002</v>
      </c>
      <c r="G146" s="20">
        <v>6.3634820000000003</v>
      </c>
      <c r="H146" s="20">
        <v>6.0025240000000002</v>
      </c>
      <c r="I146" s="20">
        <v>5.9359339999999996</v>
      </c>
      <c r="J146" s="20">
        <v>6.0476460000000003</v>
      </c>
      <c r="K146" s="20">
        <v>6.0814069999999996</v>
      </c>
      <c r="L146" s="20">
        <v>6.0758479999999997</v>
      </c>
      <c r="M146" s="20">
        <v>6.0623290000000001</v>
      </c>
    </row>
    <row r="147" spans="2:13" ht="12.75" hidden="1" customHeight="1" outlineLevel="1" x14ac:dyDescent="0.2">
      <c r="C147" s="19" t="s">
        <v>67</v>
      </c>
      <c r="D147" s="20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</row>
    <row r="148" spans="2:13" ht="12.75" hidden="1" customHeight="1" outlineLevel="1" x14ac:dyDescent="0.2">
      <c r="C148" s="19" t="s">
        <v>0</v>
      </c>
      <c r="D148" s="20">
        <v>1.2548870000000001</v>
      </c>
      <c r="E148" s="20">
        <v>1.128547</v>
      </c>
      <c r="F148" s="20">
        <v>1.1229709999999999</v>
      </c>
      <c r="G148" s="20">
        <v>1.2089259999999999</v>
      </c>
      <c r="H148" s="20">
        <v>0.99149600000000004</v>
      </c>
      <c r="I148" s="20">
        <v>0.95736500000000002</v>
      </c>
      <c r="J148" s="20">
        <v>0.93148600000000004</v>
      </c>
      <c r="K148" s="20">
        <v>0.848271</v>
      </c>
      <c r="L148" s="20">
        <v>0.71937099999999998</v>
      </c>
      <c r="M148" s="20">
        <v>0.537798</v>
      </c>
    </row>
    <row r="149" spans="2:13" ht="12.75" hidden="1" customHeight="1" outlineLevel="1" x14ac:dyDescent="0.2">
      <c r="C149" s="19" t="s">
        <v>1</v>
      </c>
      <c r="D149" s="20">
        <v>7.3517989999999998</v>
      </c>
      <c r="E149" s="20">
        <v>7.5235979999999998</v>
      </c>
      <c r="F149" s="20">
        <v>7.2940430000000003</v>
      </c>
      <c r="G149" s="20">
        <v>6.9202409999999999</v>
      </c>
      <c r="H149" s="20">
        <v>6.6942950000000003</v>
      </c>
      <c r="I149" s="20">
        <v>6.5964840000000002</v>
      </c>
      <c r="J149" s="20">
        <v>6.4601069999999998</v>
      </c>
      <c r="K149" s="20">
        <v>6.1845179999999997</v>
      </c>
      <c r="L149" s="20">
        <v>6.1015769999999998</v>
      </c>
      <c r="M149" s="20">
        <v>6.1714120000000001</v>
      </c>
    </row>
    <row r="150" spans="2:13" ht="12.75" hidden="1" customHeight="1" outlineLevel="1" x14ac:dyDescent="0.2">
      <c r="C150" s="19" t="s">
        <v>68</v>
      </c>
      <c r="D150" s="20">
        <v>4.312392</v>
      </c>
      <c r="E150" s="20">
        <v>3.6002450000000001</v>
      </c>
      <c r="F150" s="20">
        <v>2.8873319999999998</v>
      </c>
      <c r="G150" s="20">
        <v>2.0132240000000001</v>
      </c>
      <c r="H150" s="20">
        <v>1.3580730000000001</v>
      </c>
      <c r="I150" s="20">
        <v>1.053607</v>
      </c>
      <c r="J150" s="20">
        <v>0.73459300000000005</v>
      </c>
      <c r="K150" s="20">
        <v>0.36866199999999999</v>
      </c>
      <c r="L150" s="20">
        <v>0.25390299999999999</v>
      </c>
      <c r="M150" s="20">
        <v>0.19409699999999999</v>
      </c>
    </row>
    <row r="151" spans="2:13" ht="12.75" hidden="1" customHeight="1" outlineLevel="1" x14ac:dyDescent="0.2">
      <c r="C151" s="19" t="s">
        <v>69</v>
      </c>
      <c r="D151" s="20">
        <v>4.3081630000000004</v>
      </c>
      <c r="E151" s="20">
        <v>4.527552</v>
      </c>
      <c r="F151" s="20">
        <v>6.3444399999999996</v>
      </c>
      <c r="G151" s="20">
        <v>8.1277080000000002</v>
      </c>
      <c r="H151" s="20">
        <v>11.680213999999999</v>
      </c>
      <c r="I151" s="20">
        <v>13.433899</v>
      </c>
      <c r="J151" s="20">
        <v>13.404838</v>
      </c>
      <c r="K151" s="20">
        <v>13.347075999999999</v>
      </c>
      <c r="L151" s="20">
        <v>13.251104</v>
      </c>
      <c r="M151" s="20">
        <v>13.174887999999999</v>
      </c>
    </row>
    <row r="152" spans="2:13" ht="12.75" hidden="1" customHeight="1" outlineLevel="1" x14ac:dyDescent="0.2">
      <c r="C152" s="19" t="s">
        <v>70</v>
      </c>
      <c r="D152" s="20">
        <v>4.5636850000000004</v>
      </c>
      <c r="E152" s="20">
        <v>4.4852629999999998</v>
      </c>
      <c r="F152" s="20">
        <v>4.3465449999999999</v>
      </c>
      <c r="G152" s="20">
        <v>4.2455449999999999</v>
      </c>
      <c r="H152" s="20">
        <v>4.1790019999999997</v>
      </c>
      <c r="I152" s="20">
        <v>4.1885750000000002</v>
      </c>
      <c r="J152" s="20">
        <v>4.204116</v>
      </c>
      <c r="K152" s="20">
        <v>4.2343270000000004</v>
      </c>
      <c r="L152" s="20">
        <v>4.2734399999999999</v>
      </c>
      <c r="M152" s="20">
        <v>4.3218779999999999</v>
      </c>
    </row>
    <row r="153" spans="2:13" ht="12.75" hidden="1" customHeight="1" outlineLevel="1" x14ac:dyDescent="0.2">
      <c r="C153" s="19" t="s">
        <v>71</v>
      </c>
      <c r="D153" s="20">
        <v>3.2299999999999999E-4</v>
      </c>
      <c r="E153" s="20">
        <v>9.0940999999999994E-2</v>
      </c>
      <c r="F153" s="20">
        <v>0.31055899999999997</v>
      </c>
      <c r="G153" s="20">
        <v>0.49526799999999999</v>
      </c>
      <c r="H153" s="20">
        <v>0.42807899999999999</v>
      </c>
      <c r="I153" s="20">
        <v>0.486259</v>
      </c>
      <c r="J153" s="20">
        <v>0.58982900000000005</v>
      </c>
      <c r="K153" s="20">
        <v>0.55317499999999997</v>
      </c>
      <c r="L153" s="20">
        <v>0.46437600000000001</v>
      </c>
      <c r="M153" s="20">
        <v>0.37111499999999997</v>
      </c>
    </row>
    <row r="154" spans="2:13" ht="12.75" hidden="1" customHeight="1" outlineLevel="1" x14ac:dyDescent="0.2">
      <c r="C154" s="19" t="s">
        <v>72</v>
      </c>
      <c r="D154" s="20">
        <v>6.7616999999999997E-2</v>
      </c>
      <c r="E154" s="20">
        <v>0.13311000000000001</v>
      </c>
      <c r="F154" s="20">
        <v>0.65708</v>
      </c>
      <c r="G154" s="20">
        <v>1.2583029999999999</v>
      </c>
      <c r="H154" s="20">
        <v>2.4339550000000001</v>
      </c>
      <c r="I154" s="20">
        <v>2.3808240000000001</v>
      </c>
      <c r="J154" s="20">
        <v>2.0482719999999999</v>
      </c>
      <c r="K154" s="20">
        <v>1.806891</v>
      </c>
      <c r="L154" s="20">
        <v>1.740035</v>
      </c>
      <c r="M154" s="20">
        <v>1.6218539999999999</v>
      </c>
    </row>
    <row r="155" spans="2:13" ht="12.75" hidden="1" customHeight="1" outlineLevel="1" x14ac:dyDescent="0.2">
      <c r="C155" s="19" t="s">
        <v>73</v>
      </c>
      <c r="D155" s="20">
        <v>0</v>
      </c>
      <c r="E155" s="20"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</row>
    <row r="156" spans="2:13" ht="12.75" hidden="1" customHeight="1" outlineLevel="1" x14ac:dyDescent="0.2"/>
    <row r="157" spans="2:13" ht="12.75" customHeight="1" collapsed="1" x14ac:dyDescent="0.2">
      <c r="B157" s="13" t="s">
        <v>52</v>
      </c>
    </row>
    <row r="158" spans="2:13" ht="12.75" hidden="1" customHeight="1" outlineLevel="1" x14ac:dyDescent="0.2">
      <c r="C158" s="22" t="s">
        <v>55</v>
      </c>
    </row>
    <row r="159" spans="2:13" ht="12.75" hidden="1" customHeight="1" outlineLevel="1" x14ac:dyDescent="0.2">
      <c r="D159" s="6">
        <v>2005</v>
      </c>
      <c r="E159" s="6">
        <v>2010</v>
      </c>
      <c r="F159" s="6">
        <v>2015</v>
      </c>
      <c r="G159" s="6">
        <v>2020</v>
      </c>
      <c r="H159" s="6">
        <v>2025</v>
      </c>
      <c r="I159" s="6">
        <v>2030</v>
      </c>
      <c r="J159" s="6">
        <v>2035</v>
      </c>
      <c r="K159" s="6">
        <v>2040</v>
      </c>
      <c r="L159" s="6">
        <v>2045</v>
      </c>
      <c r="M159" s="6">
        <v>2050</v>
      </c>
    </row>
    <row r="160" spans="2:13" ht="12.75" hidden="1" customHeight="1" outlineLevel="1" x14ac:dyDescent="0.2">
      <c r="C160" s="19" t="s">
        <v>56</v>
      </c>
      <c r="D160" s="20">
        <v>213.957367</v>
      </c>
      <c r="E160" s="20">
        <v>215.325918</v>
      </c>
      <c r="F160" s="20">
        <v>215.65307500000003</v>
      </c>
      <c r="G160" s="20">
        <v>243.87400200000005</v>
      </c>
      <c r="H160" s="20">
        <v>281.07942600000001</v>
      </c>
      <c r="I160" s="20">
        <v>305.046761</v>
      </c>
      <c r="J160" s="20">
        <v>323.97975200000013</v>
      </c>
      <c r="K160" s="20">
        <v>347.65920700000009</v>
      </c>
      <c r="L160" s="20">
        <v>375.966295</v>
      </c>
      <c r="M160" s="20">
        <v>411.15114500000004</v>
      </c>
    </row>
    <row r="161" spans="3:13" ht="12.75" hidden="1" customHeight="1" outlineLevel="1" x14ac:dyDescent="0.2"/>
    <row r="162" spans="3:13" ht="12.75" hidden="1" customHeight="1" outlineLevel="1" x14ac:dyDescent="0.2">
      <c r="C162" s="22" t="s">
        <v>57</v>
      </c>
    </row>
    <row r="163" spans="3:13" ht="12.75" hidden="1" customHeight="1" outlineLevel="1" x14ac:dyDescent="0.2">
      <c r="D163" s="6">
        <v>2005</v>
      </c>
      <c r="E163" s="6">
        <v>2010</v>
      </c>
      <c r="F163" s="6">
        <v>2015</v>
      </c>
      <c r="G163" s="6">
        <v>2020</v>
      </c>
      <c r="H163" s="6">
        <v>2025</v>
      </c>
      <c r="I163" s="6">
        <v>2030</v>
      </c>
      <c r="J163" s="6">
        <v>2035</v>
      </c>
      <c r="K163" s="6">
        <v>2040</v>
      </c>
      <c r="L163" s="6">
        <v>2045</v>
      </c>
      <c r="M163" s="6">
        <v>2050</v>
      </c>
    </row>
    <row r="164" spans="3:13" ht="12.75" hidden="1" customHeight="1" outlineLevel="1" x14ac:dyDescent="0.2">
      <c r="C164" s="19" t="s">
        <v>3</v>
      </c>
      <c r="D164" s="20">
        <v>64.600280999999995</v>
      </c>
      <c r="E164" s="20">
        <v>67.090969000000001</v>
      </c>
      <c r="F164" s="20">
        <v>67.453912000000003</v>
      </c>
      <c r="G164" s="20">
        <v>68.625853000000006</v>
      </c>
      <c r="H164" s="20">
        <v>73.110022000000001</v>
      </c>
      <c r="I164" s="20">
        <v>73.301114999999996</v>
      </c>
      <c r="J164" s="20">
        <v>75.436918000000006</v>
      </c>
      <c r="K164" s="20">
        <v>77.787000000000006</v>
      </c>
      <c r="L164" s="20">
        <v>80.588897000000003</v>
      </c>
      <c r="M164" s="20">
        <v>83.749075000000005</v>
      </c>
    </row>
    <row r="165" spans="3:13" ht="12.75" hidden="1" customHeight="1" outlineLevel="1" x14ac:dyDescent="0.2">
      <c r="C165" s="19" t="s">
        <v>58</v>
      </c>
      <c r="D165" s="20">
        <v>51.319845000000001</v>
      </c>
      <c r="E165" s="20">
        <v>55.913629</v>
      </c>
      <c r="F165" s="20">
        <v>55.002738000000001</v>
      </c>
      <c r="G165" s="20">
        <v>55.768920000000001</v>
      </c>
      <c r="H165" s="20">
        <v>56.481701999999999</v>
      </c>
      <c r="I165" s="20">
        <v>57.834021</v>
      </c>
      <c r="J165" s="20">
        <v>60.428002999999997</v>
      </c>
      <c r="K165" s="20">
        <v>63.218229999999998</v>
      </c>
      <c r="L165" s="20">
        <v>64.876384000000002</v>
      </c>
      <c r="M165" s="20">
        <v>65.713545999999994</v>
      </c>
    </row>
    <row r="166" spans="3:13" ht="12.75" hidden="1" customHeight="1" outlineLevel="1" x14ac:dyDescent="0.2">
      <c r="C166" s="19" t="s">
        <v>59</v>
      </c>
      <c r="D166" s="20">
        <v>0.644262</v>
      </c>
      <c r="E166" s="20">
        <v>0.72323300000000001</v>
      </c>
      <c r="F166" s="20">
        <v>0.82972800000000002</v>
      </c>
      <c r="G166" s="20">
        <v>0.92705300000000002</v>
      </c>
      <c r="H166" s="20">
        <v>1.1477710000000001</v>
      </c>
      <c r="I166" s="20">
        <v>2.1469360000000002</v>
      </c>
      <c r="J166" s="20">
        <v>2.6028449999999999</v>
      </c>
      <c r="K166" s="20">
        <v>3.667843</v>
      </c>
      <c r="L166" s="20">
        <v>5.0002490000000002</v>
      </c>
      <c r="M166" s="20">
        <v>5.894774</v>
      </c>
    </row>
    <row r="167" spans="3:13" ht="12.75" hidden="1" customHeight="1" outlineLevel="1" x14ac:dyDescent="0.2">
      <c r="C167" s="19" t="s">
        <v>60</v>
      </c>
      <c r="D167" s="20">
        <v>0</v>
      </c>
      <c r="E167" s="20">
        <v>0</v>
      </c>
      <c r="F167" s="20">
        <v>0.15634400000000001</v>
      </c>
      <c r="G167" s="20">
        <v>1.0682050000000001</v>
      </c>
      <c r="H167" s="20">
        <v>3.9516849999999999</v>
      </c>
      <c r="I167" s="20">
        <v>7.190677</v>
      </c>
      <c r="J167" s="20">
        <v>10.676880000000001</v>
      </c>
      <c r="K167" s="20">
        <v>15.472360999999999</v>
      </c>
      <c r="L167" s="20">
        <v>20.619185000000002</v>
      </c>
      <c r="M167" s="20">
        <v>25.197472000000001</v>
      </c>
    </row>
    <row r="168" spans="3:13" ht="12.75" hidden="1" customHeight="1" outlineLevel="1" x14ac:dyDescent="0.2">
      <c r="C168" s="19" t="s">
        <v>61</v>
      </c>
      <c r="D168" s="20">
        <v>6.1928289999999997</v>
      </c>
      <c r="E168" s="20">
        <v>5.8402159999999999</v>
      </c>
      <c r="F168" s="20">
        <v>6.1779859999999998</v>
      </c>
      <c r="G168" s="20">
        <v>6.6153599999999999</v>
      </c>
      <c r="H168" s="20">
        <v>6.7606120000000001</v>
      </c>
      <c r="I168" s="20">
        <v>6.8706870000000002</v>
      </c>
      <c r="J168" s="20">
        <v>7.0409740000000003</v>
      </c>
      <c r="K168" s="20">
        <v>7.2139350000000002</v>
      </c>
      <c r="L168" s="20">
        <v>7.3849980000000004</v>
      </c>
      <c r="M168" s="20">
        <v>7.5560260000000001</v>
      </c>
    </row>
    <row r="169" spans="3:13" ht="12.75" hidden="1" customHeight="1" outlineLevel="1" x14ac:dyDescent="0.2">
      <c r="C169" s="19" t="s">
        <v>62</v>
      </c>
      <c r="D169" s="20">
        <v>1.365577</v>
      </c>
      <c r="E169" s="20">
        <v>1.424982</v>
      </c>
      <c r="F169" s="20">
        <v>1.3286610000000001</v>
      </c>
      <c r="G169" s="20">
        <v>1.180925</v>
      </c>
      <c r="H169" s="20">
        <v>1.3053729999999999</v>
      </c>
      <c r="I169" s="20">
        <v>1.469568</v>
      </c>
      <c r="J169" s="20">
        <v>1.6680200000000001</v>
      </c>
      <c r="K169" s="20">
        <v>1.9285319999999999</v>
      </c>
      <c r="L169" s="20">
        <v>2.2419720000000001</v>
      </c>
      <c r="M169" s="20">
        <v>2.5495809999999999</v>
      </c>
    </row>
    <row r="170" spans="3:13" ht="12.75" hidden="1" customHeight="1" outlineLevel="1" x14ac:dyDescent="0.2">
      <c r="C170" s="19" t="s">
        <v>63</v>
      </c>
      <c r="D170" s="20">
        <v>18.912645000000001</v>
      </c>
      <c r="E170" s="20">
        <v>17.711072000000001</v>
      </c>
      <c r="F170" s="20">
        <v>16.718686000000002</v>
      </c>
      <c r="G170" s="20">
        <v>27.496117000000002</v>
      </c>
      <c r="H170" s="20">
        <v>28.430488</v>
      </c>
      <c r="I170" s="20">
        <v>29.787344999999998</v>
      </c>
      <c r="J170" s="20">
        <v>32.497475999999999</v>
      </c>
      <c r="K170" s="20">
        <v>35.53</v>
      </c>
      <c r="L170" s="20">
        <v>38.735954</v>
      </c>
      <c r="M170" s="20">
        <v>41.544949000000003</v>
      </c>
    </row>
    <row r="171" spans="3:13" ht="12.75" hidden="1" customHeight="1" outlineLevel="1" x14ac:dyDescent="0.2">
      <c r="C171" s="19" t="s">
        <v>64</v>
      </c>
      <c r="D171" s="20">
        <v>10.925935000000001</v>
      </c>
      <c r="E171" s="20">
        <v>12.401095</v>
      </c>
      <c r="F171" s="20">
        <v>13.744009</v>
      </c>
      <c r="G171" s="20">
        <v>15.066547999999999</v>
      </c>
      <c r="H171" s="20">
        <v>16.266347</v>
      </c>
      <c r="I171" s="20">
        <v>16.92858</v>
      </c>
      <c r="J171" s="20">
        <v>17.565169000000001</v>
      </c>
      <c r="K171" s="20">
        <v>18.205202</v>
      </c>
      <c r="L171" s="20">
        <v>18.810908000000001</v>
      </c>
      <c r="M171" s="20">
        <v>19.343273</v>
      </c>
    </row>
    <row r="172" spans="3:13" ht="12.75" hidden="1" customHeight="1" outlineLevel="1" x14ac:dyDescent="0.2">
      <c r="C172" s="19" t="s">
        <v>65</v>
      </c>
      <c r="D172" s="20">
        <v>36.879792999999999</v>
      </c>
      <c r="E172" s="20">
        <v>30.052095999999999</v>
      </c>
      <c r="F172" s="20">
        <v>25.288046999999999</v>
      </c>
      <c r="G172" s="20">
        <v>28.550332999999998</v>
      </c>
      <c r="H172" s="20">
        <v>30.476814999999998</v>
      </c>
      <c r="I172" s="20">
        <v>33.716430000000003</v>
      </c>
      <c r="J172" s="20">
        <v>38.342672</v>
      </c>
      <c r="K172" s="20">
        <v>45.148820999999998</v>
      </c>
      <c r="L172" s="20">
        <v>56.698647999999999</v>
      </c>
      <c r="M172" s="20">
        <v>76.802511999999993</v>
      </c>
    </row>
    <row r="173" spans="3:13" ht="12.75" hidden="1" customHeight="1" outlineLevel="1" x14ac:dyDescent="0.2">
      <c r="C173" s="19" t="s">
        <v>66</v>
      </c>
      <c r="D173" s="20">
        <v>8.9969040000000007</v>
      </c>
      <c r="E173" s="20">
        <v>9.4268850000000004</v>
      </c>
      <c r="F173" s="20">
        <v>7.9782650000000004</v>
      </c>
      <c r="G173" s="20">
        <v>9.4438110000000002</v>
      </c>
      <c r="H173" s="20">
        <v>10.137451</v>
      </c>
      <c r="I173" s="20">
        <v>11.120189</v>
      </c>
      <c r="J173" s="20">
        <v>12.353821999999999</v>
      </c>
      <c r="K173" s="20">
        <v>13.463291</v>
      </c>
      <c r="L173" s="20">
        <v>14.398723</v>
      </c>
      <c r="M173" s="20">
        <v>15.332589</v>
      </c>
    </row>
    <row r="174" spans="3:13" ht="12.75" hidden="1" customHeight="1" outlineLevel="1" x14ac:dyDescent="0.2">
      <c r="C174" s="19" t="s">
        <v>4</v>
      </c>
      <c r="D174" s="20">
        <v>1.124965</v>
      </c>
      <c r="E174" s="20">
        <v>1.127157</v>
      </c>
      <c r="F174" s="20">
        <v>1.1279939999999999</v>
      </c>
      <c r="G174" s="20">
        <v>1.1289039999999999</v>
      </c>
      <c r="H174" s="20">
        <v>1.128946</v>
      </c>
      <c r="I174" s="20">
        <v>1.128274</v>
      </c>
      <c r="J174" s="20">
        <v>1.127386</v>
      </c>
      <c r="K174" s="20">
        <v>1.1271059999999999</v>
      </c>
      <c r="L174" s="20">
        <v>1.127049</v>
      </c>
      <c r="M174" s="20">
        <v>1.1272279999999999</v>
      </c>
    </row>
    <row r="175" spans="3:13" ht="12.75" hidden="1" customHeight="1" outlineLevel="1" x14ac:dyDescent="0.2">
      <c r="C175" s="19" t="s">
        <v>67</v>
      </c>
      <c r="D175" s="20">
        <v>-3.8530000000000001E-3</v>
      </c>
      <c r="E175" s="20">
        <v>-6.6030000000000004E-3</v>
      </c>
      <c r="F175" s="20">
        <v>-1.8963000000000001E-2</v>
      </c>
      <c r="G175" s="20">
        <v>-1.1785939999999999</v>
      </c>
      <c r="H175" s="20">
        <v>-0.98177800000000004</v>
      </c>
      <c r="I175" s="20">
        <v>-0.74521099999999996</v>
      </c>
      <c r="J175" s="20">
        <v>-0.58252000000000004</v>
      </c>
      <c r="K175" s="20">
        <v>-0.47325600000000001</v>
      </c>
      <c r="L175" s="20">
        <v>-0.401198</v>
      </c>
      <c r="M175" s="20">
        <v>-0.35535800000000001</v>
      </c>
    </row>
    <row r="176" spans="3:13" ht="12.75" hidden="1" customHeight="1" outlineLevel="1" x14ac:dyDescent="0.2">
      <c r="C176" s="19" t="s">
        <v>0</v>
      </c>
      <c r="D176" s="20">
        <v>0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</row>
    <row r="177" spans="2:13" ht="12.75" hidden="1" customHeight="1" outlineLevel="1" x14ac:dyDescent="0.2">
      <c r="C177" s="19" t="s">
        <v>1</v>
      </c>
      <c r="D177" s="20">
        <v>0.68409399999999998</v>
      </c>
      <c r="E177" s="20">
        <v>0.57631299999999996</v>
      </c>
      <c r="F177" s="20">
        <v>0.46416400000000002</v>
      </c>
      <c r="G177" s="20">
        <v>0.34326099999999998</v>
      </c>
      <c r="H177" s="20">
        <v>0.209701</v>
      </c>
      <c r="I177" s="20">
        <v>0.15373000000000001</v>
      </c>
      <c r="J177" s="20">
        <v>9.5701999999999995E-2</v>
      </c>
      <c r="K177" s="20">
        <v>7.6691999999999996E-2</v>
      </c>
      <c r="L177" s="20">
        <v>7.3784000000000002E-2</v>
      </c>
      <c r="M177" s="20">
        <v>7.4827000000000005E-2</v>
      </c>
    </row>
    <row r="178" spans="2:13" ht="12.75" hidden="1" customHeight="1" outlineLevel="1" x14ac:dyDescent="0.2">
      <c r="C178" s="19" t="s">
        <v>68</v>
      </c>
      <c r="D178" s="20">
        <v>0.59226299999999998</v>
      </c>
      <c r="E178" s="20">
        <v>0.49445699999999998</v>
      </c>
      <c r="F178" s="20">
        <v>0.39532899999999999</v>
      </c>
      <c r="G178" s="20">
        <v>0.27391700000000002</v>
      </c>
      <c r="H178" s="20">
        <v>0.18180499999999999</v>
      </c>
      <c r="I178" s="20">
        <v>0.14107700000000001</v>
      </c>
      <c r="J178" s="20">
        <v>0.109051</v>
      </c>
      <c r="K178" s="20">
        <v>8.4046999999999997E-2</v>
      </c>
      <c r="L178" s="20">
        <v>6.4607999999999999E-2</v>
      </c>
      <c r="M178" s="20">
        <v>4.9527000000000002E-2</v>
      </c>
    </row>
    <row r="179" spans="2:13" ht="12.75" hidden="1" customHeight="1" outlineLevel="1" x14ac:dyDescent="0.2">
      <c r="C179" s="19" t="s">
        <v>69</v>
      </c>
      <c r="D179" s="20">
        <v>10.369115000000001</v>
      </c>
      <c r="E179" s="20">
        <v>11.178608000000001</v>
      </c>
      <c r="F179" s="20">
        <v>17.396878000000001</v>
      </c>
      <c r="G179" s="20">
        <v>25.259198999999999</v>
      </c>
      <c r="H179" s="20">
        <v>42.203552999999999</v>
      </c>
      <c r="I179" s="20">
        <v>50.43871</v>
      </c>
      <c r="J179" s="20">
        <v>51.114972000000002</v>
      </c>
      <c r="K179" s="20">
        <v>51.760866999999998</v>
      </c>
      <c r="L179" s="20">
        <v>52.167547999999996</v>
      </c>
      <c r="M179" s="20">
        <v>52.245648000000003</v>
      </c>
    </row>
    <row r="180" spans="2:13" ht="12.75" hidden="1" customHeight="1" outlineLevel="1" x14ac:dyDescent="0.2">
      <c r="C180" s="19" t="s">
        <v>70</v>
      </c>
      <c r="D180" s="20">
        <v>1.340759</v>
      </c>
      <c r="E180" s="20">
        <v>1.3309759999999999</v>
      </c>
      <c r="F180" s="20">
        <v>1.4244680000000001</v>
      </c>
      <c r="G180" s="20">
        <v>1.4761550000000001</v>
      </c>
      <c r="H180" s="20">
        <v>1.4957590000000001</v>
      </c>
      <c r="I180" s="20">
        <v>1.493938</v>
      </c>
      <c r="J180" s="20">
        <v>1.488194</v>
      </c>
      <c r="K180" s="20">
        <v>1.4415640000000001</v>
      </c>
      <c r="L180" s="20">
        <v>1.383559</v>
      </c>
      <c r="M180" s="20">
        <v>1.3517840000000001</v>
      </c>
    </row>
    <row r="181" spans="2:13" ht="12.75" hidden="1" customHeight="1" outlineLevel="1" x14ac:dyDescent="0.2">
      <c r="C181" s="19" t="s">
        <v>71</v>
      </c>
      <c r="D181" s="20">
        <v>4.3999999999999999E-5</v>
      </c>
      <c r="E181" s="20">
        <v>1.6966999999999999E-2</v>
      </c>
      <c r="F181" s="20">
        <v>6.0183E-2</v>
      </c>
      <c r="G181" s="20">
        <v>9.4664999999999999E-2</v>
      </c>
      <c r="H181" s="20">
        <v>9.7767000000000007E-2</v>
      </c>
      <c r="I181" s="20">
        <v>9.7134999999999999E-2</v>
      </c>
      <c r="J181" s="20">
        <v>9.4403000000000001E-2</v>
      </c>
      <c r="K181" s="20">
        <v>8.1628000000000006E-2</v>
      </c>
      <c r="L181" s="20">
        <v>5.3012999999999998E-2</v>
      </c>
      <c r="M181" s="20">
        <v>2.0926E-2</v>
      </c>
    </row>
    <row r="182" spans="2:13" ht="12.75" hidden="1" customHeight="1" outlineLevel="1" x14ac:dyDescent="0.2">
      <c r="C182" s="19" t="s">
        <v>72</v>
      </c>
      <c r="D182" s="20">
        <v>1.1908999999999999E-2</v>
      </c>
      <c r="E182" s="20">
        <v>2.3865999999999998E-2</v>
      </c>
      <c r="F182" s="20">
        <v>0.12464600000000001</v>
      </c>
      <c r="G182" s="20">
        <v>0.23535900000000001</v>
      </c>
      <c r="H182" s="20">
        <v>0.49393300000000001</v>
      </c>
      <c r="I182" s="20">
        <v>0.48124</v>
      </c>
      <c r="J182" s="20">
        <v>0.42191299999999998</v>
      </c>
      <c r="K182" s="20">
        <v>0.38967499999999999</v>
      </c>
      <c r="L182" s="20">
        <v>0.37257400000000002</v>
      </c>
      <c r="M182" s="20">
        <v>0.34882099999999999</v>
      </c>
    </row>
    <row r="183" spans="2:13" ht="12.75" hidden="1" customHeight="1" outlineLevel="1" x14ac:dyDescent="0.2">
      <c r="C183" s="19" t="s">
        <v>73</v>
      </c>
      <c r="D183" s="20">
        <v>0</v>
      </c>
      <c r="E183" s="20">
        <v>0</v>
      </c>
      <c r="F183" s="20">
        <v>0</v>
      </c>
      <c r="G183" s="20">
        <v>1.498011</v>
      </c>
      <c r="H183" s="20">
        <v>8.1814739999999997</v>
      </c>
      <c r="I183" s="20">
        <v>11.492319999999999</v>
      </c>
      <c r="J183" s="20">
        <v>11.497871999999999</v>
      </c>
      <c r="K183" s="20">
        <v>11.535669</v>
      </c>
      <c r="L183" s="20">
        <v>11.769439999999999</v>
      </c>
      <c r="M183" s="20">
        <v>12.603945</v>
      </c>
    </row>
    <row r="184" spans="2:13" ht="12.75" hidden="1" customHeight="1" outlineLevel="1" x14ac:dyDescent="0.2"/>
    <row r="185" spans="2:13" ht="12.75" customHeight="1" collapsed="1" x14ac:dyDescent="0.2">
      <c r="B185" s="13" t="s">
        <v>53</v>
      </c>
    </row>
    <row r="186" spans="2:13" ht="12.75" hidden="1" customHeight="1" outlineLevel="1" x14ac:dyDescent="0.2">
      <c r="C186" s="22" t="s">
        <v>55</v>
      </c>
    </row>
    <row r="187" spans="2:13" ht="12.75" hidden="1" customHeight="1" outlineLevel="1" x14ac:dyDescent="0.2">
      <c r="D187" s="6">
        <v>2005</v>
      </c>
      <c r="E187" s="6">
        <v>2010</v>
      </c>
      <c r="F187" s="6">
        <v>2015</v>
      </c>
      <c r="G187" s="6">
        <v>2020</v>
      </c>
      <c r="H187" s="6">
        <v>2025</v>
      </c>
      <c r="I187" s="6">
        <v>2030</v>
      </c>
      <c r="J187" s="6">
        <v>2035</v>
      </c>
      <c r="K187" s="6">
        <v>2040</v>
      </c>
      <c r="L187" s="6">
        <v>2045</v>
      </c>
      <c r="M187" s="6">
        <v>2050</v>
      </c>
    </row>
    <row r="188" spans="2:13" ht="12.75" hidden="1" customHeight="1" outlineLevel="1" x14ac:dyDescent="0.2">
      <c r="C188" s="19" t="s">
        <v>56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</row>
    <row r="189" spans="2:13" ht="12.75" hidden="1" customHeight="1" outlineLevel="1" x14ac:dyDescent="0.2"/>
    <row r="190" spans="2:13" ht="12.75" hidden="1" customHeight="1" outlineLevel="1" x14ac:dyDescent="0.2">
      <c r="C190" s="22" t="s">
        <v>57</v>
      </c>
    </row>
    <row r="191" spans="2:13" ht="12.75" hidden="1" customHeight="1" outlineLevel="1" x14ac:dyDescent="0.2">
      <c r="D191" s="6">
        <v>2005</v>
      </c>
      <c r="E191" s="6">
        <v>2010</v>
      </c>
      <c r="F191" s="6">
        <v>2015</v>
      </c>
      <c r="G191" s="6">
        <v>2020</v>
      </c>
      <c r="H191" s="6">
        <v>2025</v>
      </c>
      <c r="I191" s="6">
        <v>2030</v>
      </c>
      <c r="J191" s="6">
        <v>2035</v>
      </c>
      <c r="K191" s="6">
        <v>2040</v>
      </c>
      <c r="L191" s="6">
        <v>2045</v>
      </c>
      <c r="M191" s="6">
        <v>2050</v>
      </c>
    </row>
    <row r="192" spans="2:13" ht="12.75" hidden="1" customHeight="1" outlineLevel="1" x14ac:dyDescent="0.2">
      <c r="C192" s="19" t="s">
        <v>3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</row>
    <row r="193" spans="3:13" ht="12.75" hidden="1" customHeight="1" outlineLevel="1" x14ac:dyDescent="0.2">
      <c r="C193" s="19" t="s">
        <v>58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</row>
    <row r="194" spans="3:13" ht="12.75" hidden="1" customHeight="1" outlineLevel="1" x14ac:dyDescent="0.2">
      <c r="C194" s="19" t="s">
        <v>59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</row>
    <row r="195" spans="3:13" ht="12.75" hidden="1" customHeight="1" outlineLevel="1" x14ac:dyDescent="0.2">
      <c r="C195" s="19" t="s">
        <v>60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</row>
    <row r="196" spans="3:13" ht="12.75" hidden="1" customHeight="1" outlineLevel="1" x14ac:dyDescent="0.2">
      <c r="C196" s="19" t="s">
        <v>61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</row>
    <row r="197" spans="3:13" ht="12.75" hidden="1" customHeight="1" outlineLevel="1" x14ac:dyDescent="0.2">
      <c r="C197" s="19" t="s">
        <v>62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</row>
    <row r="198" spans="3:13" ht="12.75" hidden="1" customHeight="1" outlineLevel="1" x14ac:dyDescent="0.2">
      <c r="C198" s="19" t="s">
        <v>63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</row>
    <row r="199" spans="3:13" ht="12.75" hidden="1" customHeight="1" outlineLevel="1" x14ac:dyDescent="0.2">
      <c r="C199" s="19" t="s">
        <v>64</v>
      </c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</row>
    <row r="200" spans="3:13" ht="12.75" hidden="1" customHeight="1" outlineLevel="1" x14ac:dyDescent="0.2">
      <c r="C200" s="19" t="s">
        <v>65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</row>
    <row r="201" spans="3:13" ht="12.75" hidden="1" customHeight="1" outlineLevel="1" x14ac:dyDescent="0.2">
      <c r="C201" s="19" t="s">
        <v>66</v>
      </c>
      <c r="D201" s="20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</row>
    <row r="202" spans="3:13" ht="12.75" hidden="1" customHeight="1" outlineLevel="1" x14ac:dyDescent="0.2">
      <c r="C202" s="19" t="s">
        <v>4</v>
      </c>
      <c r="D202" s="20">
        <v>0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</row>
    <row r="203" spans="3:13" ht="12.75" hidden="1" customHeight="1" outlineLevel="1" x14ac:dyDescent="0.2">
      <c r="C203" s="19" t="s">
        <v>67</v>
      </c>
      <c r="D203" s="20">
        <v>0</v>
      </c>
      <c r="E203" s="20">
        <v>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</row>
    <row r="204" spans="3:13" ht="12.75" hidden="1" customHeight="1" outlineLevel="1" x14ac:dyDescent="0.2">
      <c r="C204" s="19" t="s">
        <v>0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</row>
    <row r="205" spans="3:13" ht="12.75" hidden="1" customHeight="1" outlineLevel="1" x14ac:dyDescent="0.2">
      <c r="C205" s="19" t="s">
        <v>1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</row>
    <row r="206" spans="3:13" ht="12.75" hidden="1" customHeight="1" outlineLevel="1" x14ac:dyDescent="0.2">
      <c r="C206" s="19" t="s">
        <v>68</v>
      </c>
      <c r="D206" s="20">
        <v>0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</row>
    <row r="207" spans="3:13" ht="12.75" hidden="1" customHeight="1" outlineLevel="1" x14ac:dyDescent="0.2">
      <c r="C207" s="19" t="s">
        <v>69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</row>
    <row r="208" spans="3:13" ht="12.75" hidden="1" customHeight="1" outlineLevel="1" x14ac:dyDescent="0.2">
      <c r="C208" s="19" t="s">
        <v>70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</row>
    <row r="209" spans="2:13" ht="12.75" hidden="1" customHeight="1" outlineLevel="1" x14ac:dyDescent="0.2">
      <c r="C209" s="19" t="s">
        <v>71</v>
      </c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</row>
    <row r="210" spans="2:13" ht="12.75" hidden="1" customHeight="1" outlineLevel="1" x14ac:dyDescent="0.2">
      <c r="C210" s="19" t="s">
        <v>72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</row>
    <row r="211" spans="2:13" ht="12.75" hidden="1" customHeight="1" outlineLevel="1" x14ac:dyDescent="0.2">
      <c r="C211" s="19" t="s">
        <v>73</v>
      </c>
      <c r="D211" s="20">
        <v>0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</row>
    <row r="212" spans="2:13" ht="12.75" hidden="1" customHeight="1" outlineLevel="1" x14ac:dyDescent="0.2"/>
    <row r="213" spans="2:13" ht="12.75" customHeight="1" collapsed="1" x14ac:dyDescent="0.2">
      <c r="B213" s="13" t="s">
        <v>41</v>
      </c>
    </row>
    <row r="214" spans="2:13" ht="12.75" customHeight="1" outlineLevel="1" x14ac:dyDescent="0.2">
      <c r="C214" s="22" t="s">
        <v>55</v>
      </c>
    </row>
    <row r="215" spans="2:13" ht="12.75" customHeight="1" outlineLevel="1" x14ac:dyDescent="0.2">
      <c r="D215" s="6">
        <v>2005</v>
      </c>
      <c r="E215" s="6">
        <v>2010</v>
      </c>
      <c r="F215" s="6">
        <v>2015</v>
      </c>
      <c r="G215" s="6">
        <v>2020</v>
      </c>
      <c r="H215" s="6">
        <v>2025</v>
      </c>
      <c r="I215" s="6">
        <v>2030</v>
      </c>
      <c r="J215" s="6">
        <v>2035</v>
      </c>
      <c r="K215" s="6">
        <v>2040</v>
      </c>
      <c r="L215" s="6">
        <v>2045</v>
      </c>
      <c r="M215" s="6">
        <v>2050</v>
      </c>
    </row>
    <row r="216" spans="2:13" ht="12.75" customHeight="1" outlineLevel="1" x14ac:dyDescent="0.2">
      <c r="C216" s="19" t="s">
        <v>56</v>
      </c>
      <c r="D216" s="20">
        <v>3.715E-3</v>
      </c>
      <c r="E216" s="20">
        <v>1.2801499999999999</v>
      </c>
      <c r="F216" s="20">
        <v>4.7150309999999998</v>
      </c>
      <c r="G216" s="20">
        <v>7.4682899999999997</v>
      </c>
      <c r="H216" s="20">
        <v>7.8442400000000001</v>
      </c>
      <c r="I216" s="20">
        <v>10.201079999999999</v>
      </c>
      <c r="J216" s="20">
        <v>13.869595</v>
      </c>
      <c r="K216" s="20">
        <v>13.332902000000001</v>
      </c>
      <c r="L216" s="20">
        <v>12.562125999999999</v>
      </c>
      <c r="M216" s="20">
        <v>12.111072999999999</v>
      </c>
    </row>
    <row r="217" spans="2:13" ht="12.75" customHeight="1" outlineLevel="1" x14ac:dyDescent="0.2"/>
    <row r="218" spans="2:13" ht="12.75" customHeight="1" outlineLevel="1" x14ac:dyDescent="0.2">
      <c r="C218" s="22" t="s">
        <v>57</v>
      </c>
    </row>
    <row r="219" spans="2:13" ht="12.75" customHeight="1" outlineLevel="1" x14ac:dyDescent="0.2">
      <c r="D219" s="6">
        <v>2005</v>
      </c>
      <c r="E219" s="6">
        <v>2010</v>
      </c>
      <c r="F219" s="6">
        <v>2015</v>
      </c>
      <c r="G219" s="6">
        <v>2020</v>
      </c>
      <c r="H219" s="6">
        <v>2025</v>
      </c>
      <c r="I219" s="6">
        <v>2030</v>
      </c>
      <c r="J219" s="6">
        <v>2035</v>
      </c>
      <c r="K219" s="6">
        <v>2040</v>
      </c>
      <c r="L219" s="6">
        <v>2045</v>
      </c>
      <c r="M219" s="6">
        <v>2050</v>
      </c>
    </row>
    <row r="220" spans="2:13" ht="12.75" customHeight="1" outlineLevel="1" x14ac:dyDescent="0.2">
      <c r="C220" s="19" t="s">
        <v>3</v>
      </c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</row>
    <row r="221" spans="2:13" ht="12.75" customHeight="1" outlineLevel="1" x14ac:dyDescent="0.2">
      <c r="C221" s="19" t="s">
        <v>58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</row>
    <row r="222" spans="2:13" ht="12.75" customHeight="1" outlineLevel="1" x14ac:dyDescent="0.2">
      <c r="C222" s="19" t="s">
        <v>59</v>
      </c>
      <c r="D222" s="20">
        <v>3.715E-3</v>
      </c>
      <c r="E222" s="20">
        <v>1.2801499999999999</v>
      </c>
      <c r="F222" s="20">
        <v>4.7150309999999998</v>
      </c>
      <c r="G222" s="20">
        <v>7.4682899999999997</v>
      </c>
      <c r="H222" s="20">
        <v>7.8442400000000001</v>
      </c>
      <c r="I222" s="20">
        <v>10.201079999999999</v>
      </c>
      <c r="J222" s="20">
        <v>13.869595</v>
      </c>
      <c r="K222" s="20">
        <v>13.332902000000001</v>
      </c>
      <c r="L222" s="20">
        <v>12.562125999999999</v>
      </c>
      <c r="M222" s="20">
        <v>12.111072999999999</v>
      </c>
    </row>
    <row r="223" spans="2:13" ht="12.75" customHeight="1" outlineLevel="1" x14ac:dyDescent="0.2">
      <c r="C223" s="19" t="s">
        <v>60</v>
      </c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</row>
    <row r="224" spans="2:13" ht="12.75" customHeight="1" outlineLevel="1" x14ac:dyDescent="0.2">
      <c r="C224" s="19" t="s">
        <v>61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</row>
    <row r="225" spans="3:13" ht="12.75" customHeight="1" outlineLevel="1" x14ac:dyDescent="0.2">
      <c r="C225" s="19" t="s">
        <v>62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</row>
    <row r="226" spans="3:13" ht="12.75" customHeight="1" outlineLevel="1" x14ac:dyDescent="0.2">
      <c r="C226" s="19" t="s">
        <v>63</v>
      </c>
      <c r="D226" s="20">
        <v>0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</row>
    <row r="227" spans="3:13" ht="12.75" customHeight="1" outlineLevel="1" x14ac:dyDescent="0.2">
      <c r="C227" s="19" t="s">
        <v>64</v>
      </c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</row>
    <row r="228" spans="3:13" ht="12.75" customHeight="1" outlineLevel="1" x14ac:dyDescent="0.2">
      <c r="C228" s="19" t="s">
        <v>65</v>
      </c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</row>
    <row r="229" spans="3:13" ht="12.75" customHeight="1" outlineLevel="1" x14ac:dyDescent="0.2">
      <c r="C229" s="19" t="s">
        <v>66</v>
      </c>
      <c r="D229" s="20">
        <v>0</v>
      </c>
      <c r="E229" s="20">
        <v>0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</row>
    <row r="230" spans="3:13" ht="12.75" customHeight="1" outlineLevel="1" x14ac:dyDescent="0.2">
      <c r="C230" s="19" t="s">
        <v>4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</row>
    <row r="231" spans="3:13" ht="12.75" customHeight="1" outlineLevel="1" x14ac:dyDescent="0.2">
      <c r="C231" s="19" t="s">
        <v>67</v>
      </c>
      <c r="D231" s="20">
        <v>0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</row>
    <row r="232" spans="3:13" ht="12.75" customHeight="1" outlineLevel="1" x14ac:dyDescent="0.2">
      <c r="C232" s="19" t="s">
        <v>0</v>
      </c>
      <c r="D232" s="20">
        <v>0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</row>
    <row r="233" spans="3:13" ht="12.75" customHeight="1" outlineLevel="1" x14ac:dyDescent="0.2">
      <c r="C233" s="19" t="s">
        <v>1</v>
      </c>
      <c r="D233" s="20">
        <v>0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</row>
    <row r="234" spans="3:13" ht="12.75" customHeight="1" outlineLevel="1" x14ac:dyDescent="0.2">
      <c r="C234" s="19" t="s">
        <v>68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</row>
    <row r="235" spans="3:13" ht="12.75" customHeight="1" outlineLevel="1" x14ac:dyDescent="0.2">
      <c r="C235" s="19" t="s">
        <v>69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</row>
    <row r="236" spans="3:13" ht="12.75" customHeight="1" outlineLevel="1" x14ac:dyDescent="0.2">
      <c r="C236" s="19" t="s">
        <v>70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</row>
    <row r="237" spans="3:13" ht="12.75" customHeight="1" outlineLevel="1" x14ac:dyDescent="0.2">
      <c r="C237" s="19" t="s">
        <v>71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</row>
    <row r="238" spans="3:13" ht="12.75" customHeight="1" outlineLevel="1" x14ac:dyDescent="0.2">
      <c r="C238" s="19" t="s">
        <v>72</v>
      </c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</row>
    <row r="239" spans="3:13" ht="12.75" customHeight="1" outlineLevel="1" x14ac:dyDescent="0.2">
      <c r="C239" s="19" t="s">
        <v>73</v>
      </c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</row>
    <row r="240" spans="3:13" ht="12.75" customHeight="1" outlineLevel="1" x14ac:dyDescent="0.2"/>
    <row r="241" spans="2:13" ht="12.75" customHeight="1" x14ac:dyDescent="0.2">
      <c r="B241" s="13" t="s">
        <v>42</v>
      </c>
    </row>
    <row r="242" spans="2:13" ht="12.75" customHeight="1" outlineLevel="1" x14ac:dyDescent="0.2">
      <c r="C242" s="22" t="s">
        <v>55</v>
      </c>
    </row>
    <row r="243" spans="2:13" ht="12.75" customHeight="1" outlineLevel="1" x14ac:dyDescent="0.2">
      <c r="D243" s="6">
        <v>2005</v>
      </c>
      <c r="E243" s="6">
        <v>2010</v>
      </c>
      <c r="F243" s="6">
        <v>2015</v>
      </c>
      <c r="G243" s="6">
        <v>2020</v>
      </c>
      <c r="H243" s="6">
        <v>2025</v>
      </c>
      <c r="I243" s="6">
        <v>2030</v>
      </c>
      <c r="J243" s="6">
        <v>2035</v>
      </c>
      <c r="K243" s="6">
        <v>2040</v>
      </c>
      <c r="L243" s="6">
        <v>2045</v>
      </c>
      <c r="M243" s="6">
        <v>2050</v>
      </c>
    </row>
    <row r="244" spans="2:13" ht="12.75" customHeight="1" outlineLevel="1" x14ac:dyDescent="0.2">
      <c r="C244" s="19" t="s">
        <v>56</v>
      </c>
      <c r="D244" s="20">
        <v>1.09334</v>
      </c>
      <c r="E244" s="20">
        <v>2.2459699999999998</v>
      </c>
      <c r="F244" s="20">
        <v>12.284942999999998</v>
      </c>
      <c r="G244" s="20">
        <v>23.320643000000004</v>
      </c>
      <c r="H244" s="20">
        <v>48.699086999999999</v>
      </c>
      <c r="I244" s="20">
        <v>47.453021</v>
      </c>
      <c r="J244" s="20">
        <v>41.636072999999996</v>
      </c>
      <c r="K244" s="20">
        <v>38.479286999999992</v>
      </c>
      <c r="L244" s="20">
        <v>36.757460999999992</v>
      </c>
      <c r="M244" s="20">
        <v>34.361716999999992</v>
      </c>
    </row>
    <row r="245" spans="2:13" ht="12.75" customHeight="1" outlineLevel="1" x14ac:dyDescent="0.2"/>
    <row r="246" spans="2:13" ht="12.75" customHeight="1" outlineLevel="1" x14ac:dyDescent="0.2">
      <c r="C246" s="22" t="s">
        <v>57</v>
      </c>
    </row>
    <row r="247" spans="2:13" ht="12.75" customHeight="1" outlineLevel="1" x14ac:dyDescent="0.2">
      <c r="D247" s="6">
        <v>2005</v>
      </c>
      <c r="E247" s="6">
        <v>2010</v>
      </c>
      <c r="F247" s="6">
        <v>2015</v>
      </c>
      <c r="G247" s="6">
        <v>2020</v>
      </c>
      <c r="H247" s="6">
        <v>2025</v>
      </c>
      <c r="I247" s="6">
        <v>2030</v>
      </c>
      <c r="J247" s="6">
        <v>2035</v>
      </c>
      <c r="K247" s="6">
        <v>2040</v>
      </c>
      <c r="L247" s="6">
        <v>2045</v>
      </c>
      <c r="M247" s="6">
        <v>2050</v>
      </c>
    </row>
    <row r="248" spans="2:13" ht="12.75" customHeight="1" outlineLevel="1" x14ac:dyDescent="0.2">
      <c r="C248" s="19" t="s">
        <v>3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</row>
    <row r="249" spans="2:13" ht="12.75" customHeight="1" outlineLevel="1" x14ac:dyDescent="0.2">
      <c r="C249" s="19" t="s">
        <v>58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</row>
    <row r="250" spans="2:13" ht="12.75" customHeight="1" outlineLevel="1" x14ac:dyDescent="0.2">
      <c r="C250" s="19" t="s">
        <v>59</v>
      </c>
      <c r="D250" s="20">
        <v>4.8500000000000003E-4</v>
      </c>
      <c r="E250" s="20">
        <v>5.6610000000000002E-3</v>
      </c>
      <c r="F250" s="20">
        <v>1.016176</v>
      </c>
      <c r="G250" s="20">
        <v>2.444766</v>
      </c>
      <c r="H250" s="20">
        <v>4.3333950000000003</v>
      </c>
      <c r="I250" s="20">
        <v>3.5628419999999998</v>
      </c>
      <c r="J250" s="20">
        <v>2.9528919999999999</v>
      </c>
      <c r="K250" s="20">
        <v>2.493512</v>
      </c>
      <c r="L250" s="20">
        <v>2.7165699999999999</v>
      </c>
      <c r="M250" s="20">
        <v>2.815048</v>
      </c>
    </row>
    <row r="251" spans="2:13" ht="12.75" customHeight="1" outlineLevel="1" x14ac:dyDescent="0.2">
      <c r="C251" s="19" t="s">
        <v>60</v>
      </c>
      <c r="D251" s="20">
        <v>0.134328</v>
      </c>
      <c r="E251" s="20">
        <v>0.122211</v>
      </c>
      <c r="F251" s="20">
        <v>6.2963360000000002</v>
      </c>
      <c r="G251" s="20">
        <v>15.465261999999999</v>
      </c>
      <c r="H251" s="20">
        <v>36.685859999999998</v>
      </c>
      <c r="I251" s="20">
        <v>35.940376000000001</v>
      </c>
      <c r="J251" s="20">
        <v>30.675432000000001</v>
      </c>
      <c r="K251" s="20">
        <v>27.881343000000001</v>
      </c>
      <c r="L251" s="20">
        <v>25.997703999999999</v>
      </c>
      <c r="M251" s="20">
        <v>23.601835000000001</v>
      </c>
    </row>
    <row r="252" spans="2:13" ht="12.75" customHeight="1" outlineLevel="1" x14ac:dyDescent="0.2">
      <c r="C252" s="19" t="s">
        <v>61</v>
      </c>
      <c r="D252" s="20">
        <v>0</v>
      </c>
      <c r="E252" s="20"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0</v>
      </c>
    </row>
    <row r="253" spans="2:13" ht="12.75" customHeight="1" outlineLevel="1" x14ac:dyDescent="0.2">
      <c r="C253" s="19" t="s">
        <v>62</v>
      </c>
      <c r="D253" s="20">
        <v>0</v>
      </c>
      <c r="E253" s="20">
        <v>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</row>
    <row r="254" spans="2:13" ht="12.75" customHeight="1" outlineLevel="1" x14ac:dyDescent="0.2">
      <c r="C254" s="19" t="s">
        <v>63</v>
      </c>
      <c r="D254" s="20">
        <v>0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</row>
    <row r="255" spans="2:13" ht="12.75" customHeight="1" outlineLevel="1" x14ac:dyDescent="0.2">
      <c r="C255" s="19" t="s">
        <v>64</v>
      </c>
      <c r="D255" s="20">
        <v>0.92476000000000003</v>
      </c>
      <c r="E255" s="20">
        <v>2.0314570000000001</v>
      </c>
      <c r="F255" s="20">
        <v>3.257225</v>
      </c>
      <c r="G255" s="20">
        <v>4.4220800000000002</v>
      </c>
      <c r="H255" s="20">
        <v>5.5673969999999997</v>
      </c>
      <c r="I255" s="20">
        <v>5.8578250000000001</v>
      </c>
      <c r="J255" s="20">
        <v>6.1394169999999999</v>
      </c>
      <c r="K255" s="20">
        <v>6.3070760000000003</v>
      </c>
      <c r="L255" s="20">
        <v>6.367451</v>
      </c>
      <c r="M255" s="20">
        <v>6.3825560000000001</v>
      </c>
    </row>
    <row r="256" spans="2:13" ht="12.75" customHeight="1" outlineLevel="1" x14ac:dyDescent="0.2">
      <c r="C256" s="19" t="s">
        <v>65</v>
      </c>
      <c r="D256" s="20">
        <v>0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</row>
    <row r="257" spans="2:13" ht="12.75" customHeight="1" outlineLevel="1" x14ac:dyDescent="0.2">
      <c r="C257" s="19" t="s">
        <v>66</v>
      </c>
      <c r="D257" s="20">
        <v>0</v>
      </c>
      <c r="E257" s="20">
        <v>0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0">
        <v>0</v>
      </c>
      <c r="M257" s="20">
        <v>0</v>
      </c>
    </row>
    <row r="258" spans="2:13" ht="12.75" customHeight="1" outlineLevel="1" x14ac:dyDescent="0.2">
      <c r="C258" s="19" t="s">
        <v>4</v>
      </c>
      <c r="D258" s="20">
        <v>0</v>
      </c>
      <c r="E258" s="20">
        <v>0</v>
      </c>
      <c r="F258" s="20">
        <v>1.3304400000000001</v>
      </c>
      <c r="G258" s="20">
        <v>0.330625</v>
      </c>
      <c r="H258" s="20">
        <v>0.643451</v>
      </c>
      <c r="I258" s="20">
        <v>0.67544599999999999</v>
      </c>
      <c r="J258" s="20">
        <v>0.55929300000000004</v>
      </c>
      <c r="K258" s="20">
        <v>0.52307199999999998</v>
      </c>
      <c r="L258" s="20">
        <v>0.52536000000000005</v>
      </c>
      <c r="M258" s="20">
        <v>0.53581900000000005</v>
      </c>
    </row>
    <row r="259" spans="2:13" ht="12.75" customHeight="1" outlineLevel="1" x14ac:dyDescent="0.2">
      <c r="C259" s="19" t="s">
        <v>67</v>
      </c>
      <c r="D259" s="20">
        <v>0</v>
      </c>
      <c r="E259" s="20">
        <v>0</v>
      </c>
      <c r="F259" s="20">
        <v>0</v>
      </c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20">
        <v>0</v>
      </c>
      <c r="M259" s="20">
        <v>0</v>
      </c>
    </row>
    <row r="260" spans="2:13" ht="12.75" customHeight="1" outlineLevel="1" x14ac:dyDescent="0.2">
      <c r="C260" s="19" t="s">
        <v>0</v>
      </c>
      <c r="D260" s="20">
        <v>0</v>
      </c>
      <c r="E260" s="20">
        <v>0</v>
      </c>
      <c r="F260" s="20">
        <v>0</v>
      </c>
      <c r="G260" s="20">
        <v>0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</row>
    <row r="261" spans="2:13" ht="12.75" customHeight="1" outlineLevel="1" x14ac:dyDescent="0.2">
      <c r="C261" s="19" t="s">
        <v>1</v>
      </c>
      <c r="D261" s="20">
        <v>0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</row>
    <row r="262" spans="2:13" ht="12.75" customHeight="1" outlineLevel="1" x14ac:dyDescent="0.2">
      <c r="C262" s="19" t="s">
        <v>68</v>
      </c>
      <c r="D262" s="20">
        <v>0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</row>
    <row r="263" spans="2:13" ht="12.75" customHeight="1" outlineLevel="1" x14ac:dyDescent="0.2">
      <c r="C263" s="19" t="s">
        <v>69</v>
      </c>
      <c r="D263" s="20">
        <v>0</v>
      </c>
      <c r="E263" s="20">
        <v>0</v>
      </c>
      <c r="F263" s="20">
        <v>0</v>
      </c>
      <c r="G263" s="20">
        <v>0</v>
      </c>
      <c r="H263" s="20">
        <v>3.0584E-2</v>
      </c>
      <c r="I263" s="20">
        <v>7.7330000000000003E-3</v>
      </c>
      <c r="J263" s="20">
        <v>3.1259999999999999E-3</v>
      </c>
      <c r="K263" s="20">
        <v>2.8999999999999998E-3</v>
      </c>
      <c r="L263" s="20">
        <v>3.7290000000000001E-3</v>
      </c>
      <c r="M263" s="20">
        <v>4.731E-3</v>
      </c>
    </row>
    <row r="264" spans="2:13" ht="12.75" customHeight="1" outlineLevel="1" x14ac:dyDescent="0.2">
      <c r="C264" s="19" t="s">
        <v>70</v>
      </c>
      <c r="D264" s="20">
        <v>1.9005000000000001E-2</v>
      </c>
      <c r="E264" s="20">
        <v>3.3082E-2</v>
      </c>
      <c r="F264" s="20">
        <v>4.6475000000000002E-2</v>
      </c>
      <c r="G264" s="20">
        <v>6.0451999999999999E-2</v>
      </c>
      <c r="H264" s="20">
        <v>7.5308E-2</v>
      </c>
      <c r="I264" s="20">
        <v>7.5372999999999996E-2</v>
      </c>
      <c r="J264" s="20">
        <v>7.5630000000000003E-2</v>
      </c>
      <c r="K264" s="20">
        <v>7.5889999999999999E-2</v>
      </c>
      <c r="L264" s="20">
        <v>7.6088000000000003E-2</v>
      </c>
      <c r="M264" s="20">
        <v>7.6360999999999998E-2</v>
      </c>
    </row>
    <row r="265" spans="2:13" ht="12.75" customHeight="1" outlineLevel="1" x14ac:dyDescent="0.2">
      <c r="C265" s="19" t="s">
        <v>71</v>
      </c>
      <c r="D265" s="20">
        <v>0</v>
      </c>
      <c r="E265" s="20">
        <v>2.0056000000000001E-2</v>
      </c>
      <c r="F265" s="20">
        <v>9.8222000000000004E-2</v>
      </c>
      <c r="G265" s="20">
        <v>0.15193300000000001</v>
      </c>
      <c r="H265" s="20">
        <v>0.2432</v>
      </c>
      <c r="I265" s="20">
        <v>0.25185600000000002</v>
      </c>
      <c r="J265" s="20">
        <v>0.24527099999999999</v>
      </c>
      <c r="K265" s="20">
        <v>0.209894</v>
      </c>
      <c r="L265" s="20">
        <v>0.14754</v>
      </c>
      <c r="M265" s="20">
        <v>8.1963999999999995E-2</v>
      </c>
    </row>
    <row r="266" spans="2:13" ht="12.75" customHeight="1" outlineLevel="1" x14ac:dyDescent="0.2">
      <c r="C266" s="19" t="s">
        <v>72</v>
      </c>
      <c r="D266" s="20">
        <v>1.4762000000000001E-2</v>
      </c>
      <c r="E266" s="20">
        <v>3.3502999999999998E-2</v>
      </c>
      <c r="F266" s="20">
        <v>0.240069</v>
      </c>
      <c r="G266" s="20">
        <v>0.445525</v>
      </c>
      <c r="H266" s="20">
        <v>1.1198920000000001</v>
      </c>
      <c r="I266" s="20">
        <v>1.0815699999999999</v>
      </c>
      <c r="J266" s="20">
        <v>0.985012</v>
      </c>
      <c r="K266" s="20">
        <v>0.98560000000000003</v>
      </c>
      <c r="L266" s="20">
        <v>0.92301900000000003</v>
      </c>
      <c r="M266" s="20">
        <v>0.86340300000000003</v>
      </c>
    </row>
    <row r="267" spans="2:13" ht="12.75" customHeight="1" outlineLevel="1" x14ac:dyDescent="0.2">
      <c r="C267" s="19" t="s">
        <v>73</v>
      </c>
      <c r="D267" s="20">
        <v>0</v>
      </c>
      <c r="E267" s="20">
        <v>0</v>
      </c>
      <c r="F267" s="20">
        <v>0</v>
      </c>
      <c r="G267" s="20">
        <v>0</v>
      </c>
      <c r="H267" s="20">
        <v>0</v>
      </c>
      <c r="I267" s="20">
        <v>0</v>
      </c>
      <c r="J267" s="20">
        <v>0</v>
      </c>
      <c r="K267" s="20">
        <v>0</v>
      </c>
      <c r="L267" s="20">
        <v>0</v>
      </c>
      <c r="M267" s="20">
        <v>0</v>
      </c>
    </row>
    <row r="268" spans="2:13" ht="12.75" customHeight="1" outlineLevel="1" x14ac:dyDescent="0.2"/>
    <row r="269" spans="2:13" ht="12.75" customHeight="1" x14ac:dyDescent="0.2">
      <c r="B269" s="13" t="s">
        <v>43</v>
      </c>
    </row>
    <row r="270" spans="2:13" ht="12.75" customHeight="1" outlineLevel="1" x14ac:dyDescent="0.2">
      <c r="C270" s="22" t="s">
        <v>55</v>
      </c>
    </row>
    <row r="271" spans="2:13" ht="12.75" customHeight="1" outlineLevel="1" x14ac:dyDescent="0.2">
      <c r="D271" s="6">
        <v>2005</v>
      </c>
      <c r="E271" s="6">
        <v>2010</v>
      </c>
      <c r="F271" s="6">
        <v>2015</v>
      </c>
      <c r="G271" s="6">
        <v>2020</v>
      </c>
      <c r="H271" s="6">
        <v>2025</v>
      </c>
      <c r="I271" s="6">
        <v>2030</v>
      </c>
      <c r="J271" s="6">
        <v>2035</v>
      </c>
      <c r="K271" s="6">
        <v>2040</v>
      </c>
      <c r="L271" s="6">
        <v>2045</v>
      </c>
      <c r="M271" s="6">
        <v>2050</v>
      </c>
    </row>
    <row r="272" spans="2:13" ht="12.75" customHeight="1" outlineLevel="1" x14ac:dyDescent="0.2">
      <c r="C272" s="19" t="s">
        <v>56</v>
      </c>
      <c r="D272" s="20">
        <v>434.72367200000002</v>
      </c>
      <c r="E272" s="20">
        <v>409.26309700000002</v>
      </c>
      <c r="F272" s="20">
        <v>394.90686599999998</v>
      </c>
      <c r="G272" s="20">
        <v>468.609826</v>
      </c>
      <c r="H272" s="20">
        <v>543.19346300000007</v>
      </c>
      <c r="I272" s="20">
        <v>659.75470399999995</v>
      </c>
      <c r="J272" s="20">
        <v>770.31912799999998</v>
      </c>
      <c r="K272" s="20">
        <v>919.24610299999995</v>
      </c>
      <c r="L272" s="20">
        <v>1125.795269</v>
      </c>
      <c r="M272" s="20">
        <v>1444.141619</v>
      </c>
    </row>
    <row r="273" spans="3:13" ht="12.75" customHeight="1" outlineLevel="1" x14ac:dyDescent="0.2"/>
    <row r="274" spans="3:13" ht="12.75" customHeight="1" outlineLevel="1" x14ac:dyDescent="0.2">
      <c r="C274" s="22" t="s">
        <v>57</v>
      </c>
    </row>
    <row r="275" spans="3:13" ht="12.75" customHeight="1" outlineLevel="1" x14ac:dyDescent="0.2">
      <c r="D275" s="6">
        <v>2005</v>
      </c>
      <c r="E275" s="6">
        <v>2010</v>
      </c>
      <c r="F275" s="6">
        <v>2015</v>
      </c>
      <c r="G275" s="6">
        <v>2020</v>
      </c>
      <c r="H275" s="6">
        <v>2025</v>
      </c>
      <c r="I275" s="6">
        <v>2030</v>
      </c>
      <c r="J275" s="6">
        <v>2035</v>
      </c>
      <c r="K275" s="6">
        <v>2040</v>
      </c>
      <c r="L275" s="6">
        <v>2045</v>
      </c>
      <c r="M275" s="6">
        <v>2050</v>
      </c>
    </row>
    <row r="276" spans="3:13" ht="12.75" customHeight="1" outlineLevel="1" x14ac:dyDescent="0.2">
      <c r="C276" s="19" t="s">
        <v>3</v>
      </c>
      <c r="D276" s="20">
        <v>6.7007899999999996</v>
      </c>
      <c r="E276" s="20">
        <v>6.1453119999999997</v>
      </c>
      <c r="F276" s="20">
        <v>5.125508</v>
      </c>
      <c r="G276" s="20">
        <v>4.8108880000000003</v>
      </c>
      <c r="H276" s="20">
        <v>4.500502</v>
      </c>
      <c r="I276" s="20">
        <v>4.0771269999999999</v>
      </c>
      <c r="J276" s="20">
        <v>3.7749389999999998</v>
      </c>
      <c r="K276" s="20">
        <v>3.673114</v>
      </c>
      <c r="L276" s="20">
        <v>3.6612990000000001</v>
      </c>
      <c r="M276" s="20">
        <v>4.2788449999999996</v>
      </c>
    </row>
    <row r="277" spans="3:13" ht="12.75" customHeight="1" outlineLevel="1" x14ac:dyDescent="0.2">
      <c r="C277" s="19" t="s">
        <v>58</v>
      </c>
      <c r="D277" s="20">
        <v>0</v>
      </c>
      <c r="E277" s="20">
        <v>0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20">
        <v>0</v>
      </c>
      <c r="M277" s="20">
        <v>0</v>
      </c>
    </row>
    <row r="278" spans="3:13" ht="12.75" customHeight="1" outlineLevel="1" x14ac:dyDescent="0.2">
      <c r="C278" s="19" t="s">
        <v>59</v>
      </c>
      <c r="D278" s="20">
        <v>0</v>
      </c>
      <c r="E278" s="20">
        <v>0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0</v>
      </c>
    </row>
    <row r="279" spans="3:13" ht="12.75" customHeight="1" outlineLevel="1" x14ac:dyDescent="0.2">
      <c r="C279" s="19" t="s">
        <v>60</v>
      </c>
      <c r="D279" s="20">
        <v>0</v>
      </c>
      <c r="E279" s="20">
        <v>0</v>
      </c>
      <c r="F279" s="20">
        <v>0</v>
      </c>
      <c r="G279" s="20">
        <v>0</v>
      </c>
      <c r="H279" s="20">
        <v>2.14E-4</v>
      </c>
      <c r="I279" s="20">
        <v>3.8299999999999999E-4</v>
      </c>
      <c r="J279" s="20">
        <v>5.5900000000000004E-4</v>
      </c>
      <c r="K279" s="20">
        <v>1.8109999999999999E-3</v>
      </c>
      <c r="L279" s="20">
        <v>1.1167E-2</v>
      </c>
      <c r="M279" s="20">
        <v>7.8100000000000001E-3</v>
      </c>
    </row>
    <row r="280" spans="3:13" ht="12.75" customHeight="1" outlineLevel="1" x14ac:dyDescent="0.2">
      <c r="C280" s="19" t="s">
        <v>61</v>
      </c>
      <c r="D280" s="20">
        <v>0</v>
      </c>
      <c r="E280" s="20">
        <v>0</v>
      </c>
      <c r="F280" s="20">
        <v>0</v>
      </c>
      <c r="G280" s="20">
        <v>0</v>
      </c>
      <c r="H280" s="20">
        <v>0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</row>
    <row r="281" spans="3:13" ht="12.75" customHeight="1" outlineLevel="1" x14ac:dyDescent="0.2">
      <c r="C281" s="19" t="s">
        <v>62</v>
      </c>
      <c r="D281" s="20">
        <v>0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</row>
    <row r="282" spans="3:13" ht="12.75" customHeight="1" outlineLevel="1" x14ac:dyDescent="0.2">
      <c r="C282" s="19" t="s">
        <v>63</v>
      </c>
      <c r="D282" s="20">
        <v>0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20">
        <v>0</v>
      </c>
    </row>
    <row r="283" spans="3:13" ht="12.75" customHeight="1" outlineLevel="1" x14ac:dyDescent="0.2">
      <c r="C283" s="19" t="s">
        <v>64</v>
      </c>
      <c r="D283" s="20">
        <v>0</v>
      </c>
      <c r="E283" s="20">
        <v>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0</v>
      </c>
    </row>
    <row r="284" spans="3:13" ht="12.75" customHeight="1" outlineLevel="1" x14ac:dyDescent="0.2">
      <c r="C284" s="19" t="s">
        <v>65</v>
      </c>
      <c r="D284" s="20">
        <v>187.15199100000001</v>
      </c>
      <c r="E284" s="20">
        <v>179.26575399999999</v>
      </c>
      <c r="F284" s="20">
        <v>154.66092399999999</v>
      </c>
      <c r="G284" s="20">
        <v>191.51853199999999</v>
      </c>
      <c r="H284" s="20">
        <v>223.56747100000001</v>
      </c>
      <c r="I284" s="20">
        <v>257.965442</v>
      </c>
      <c r="J284" s="20">
        <v>298.46945899999997</v>
      </c>
      <c r="K284" s="20">
        <v>358.84692699999999</v>
      </c>
      <c r="L284" s="20">
        <v>460.324951</v>
      </c>
      <c r="M284" s="20">
        <v>634.94143499999996</v>
      </c>
    </row>
    <row r="285" spans="3:13" ht="12.75" customHeight="1" outlineLevel="1" x14ac:dyDescent="0.2">
      <c r="C285" s="19" t="s">
        <v>66</v>
      </c>
      <c r="D285" s="20">
        <v>6.5353240000000001</v>
      </c>
      <c r="E285" s="20">
        <v>7.1248620000000003</v>
      </c>
      <c r="F285" s="20">
        <v>7.5512139999999999</v>
      </c>
      <c r="G285" s="20">
        <v>10.3223</v>
      </c>
      <c r="H285" s="20">
        <v>11.422164</v>
      </c>
      <c r="I285" s="20">
        <v>13.549220999999999</v>
      </c>
      <c r="J285" s="20">
        <v>18.265221</v>
      </c>
      <c r="K285" s="20">
        <v>24.856597000000001</v>
      </c>
      <c r="L285" s="20">
        <v>30.178743999999998</v>
      </c>
      <c r="M285" s="20">
        <v>34.498384000000001</v>
      </c>
    </row>
    <row r="286" spans="3:13" ht="12.75" customHeight="1" outlineLevel="1" x14ac:dyDescent="0.2">
      <c r="C286" s="19" t="s">
        <v>4</v>
      </c>
      <c r="D286" s="20">
        <v>0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</row>
    <row r="287" spans="3:13" ht="12.75" customHeight="1" outlineLevel="1" x14ac:dyDescent="0.2">
      <c r="C287" s="19" t="s">
        <v>67</v>
      </c>
      <c r="D287" s="20">
        <v>0</v>
      </c>
      <c r="E287" s="20">
        <v>0</v>
      </c>
      <c r="F287" s="20">
        <v>0</v>
      </c>
      <c r="G287" s="20">
        <v>0</v>
      </c>
      <c r="H287" s="20">
        <v>0</v>
      </c>
      <c r="I287" s="20">
        <v>0</v>
      </c>
      <c r="J287" s="20">
        <v>0</v>
      </c>
      <c r="K287" s="20">
        <v>0</v>
      </c>
      <c r="L287" s="20">
        <v>0</v>
      </c>
      <c r="M287" s="20">
        <v>0</v>
      </c>
    </row>
    <row r="288" spans="3:13" ht="12.75" customHeight="1" outlineLevel="1" x14ac:dyDescent="0.2">
      <c r="C288" s="19" t="s">
        <v>0</v>
      </c>
      <c r="D288" s="20">
        <v>234.335567</v>
      </c>
      <c r="E288" s="20">
        <v>216.727169</v>
      </c>
      <c r="F288" s="20">
        <v>227.56922</v>
      </c>
      <c r="G288" s="20">
        <v>261.95810599999999</v>
      </c>
      <c r="H288" s="20">
        <v>303.70311199999998</v>
      </c>
      <c r="I288" s="20">
        <v>384.162531</v>
      </c>
      <c r="J288" s="20">
        <v>449.80894999999998</v>
      </c>
      <c r="K288" s="20">
        <v>531.86765400000002</v>
      </c>
      <c r="L288" s="20">
        <v>631.61910799999998</v>
      </c>
      <c r="M288" s="20">
        <v>770.41514500000005</v>
      </c>
    </row>
    <row r="289" spans="2:13" ht="12.75" customHeight="1" outlineLevel="1" x14ac:dyDescent="0.2">
      <c r="C289" s="19" t="s">
        <v>1</v>
      </c>
      <c r="D289" s="20">
        <v>0</v>
      </c>
      <c r="E289" s="20">
        <v>0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</row>
    <row r="290" spans="2:13" ht="12.75" customHeight="1" outlineLevel="1" x14ac:dyDescent="0.2">
      <c r="C290" s="19" t="s">
        <v>68</v>
      </c>
      <c r="D290" s="20">
        <v>0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</row>
    <row r="291" spans="2:13" ht="12.75" customHeight="1" outlineLevel="1" x14ac:dyDescent="0.2">
      <c r="C291" s="19" t="s">
        <v>69</v>
      </c>
      <c r="D291" s="20">
        <v>0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</row>
    <row r="292" spans="2:13" ht="12.75" customHeight="1" outlineLevel="1" x14ac:dyDescent="0.2">
      <c r="C292" s="19" t="s">
        <v>70</v>
      </c>
      <c r="D292" s="20">
        <v>0</v>
      </c>
      <c r="E292" s="20">
        <v>0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  <c r="K292" s="20">
        <v>0</v>
      </c>
      <c r="L292" s="20">
        <v>0</v>
      </c>
      <c r="M292" s="20">
        <v>0</v>
      </c>
    </row>
    <row r="293" spans="2:13" ht="12.75" customHeight="1" outlineLevel="1" x14ac:dyDescent="0.2">
      <c r="C293" s="19" t="s">
        <v>71</v>
      </c>
      <c r="D293" s="20">
        <v>0</v>
      </c>
      <c r="E293" s="20">
        <v>0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</row>
    <row r="294" spans="2:13" ht="12.75" customHeight="1" outlineLevel="1" x14ac:dyDescent="0.2">
      <c r="C294" s="19" t="s">
        <v>72</v>
      </c>
      <c r="D294" s="20">
        <v>0</v>
      </c>
      <c r="E294" s="20">
        <v>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</row>
    <row r="295" spans="2:13" ht="12.75" customHeight="1" outlineLevel="1" x14ac:dyDescent="0.2">
      <c r="C295" s="19" t="s">
        <v>73</v>
      </c>
      <c r="D295" s="20">
        <v>0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</row>
    <row r="296" spans="2:13" ht="12.75" customHeight="1" outlineLevel="1" x14ac:dyDescent="0.2"/>
    <row r="297" spans="2:13" ht="12.75" customHeight="1" x14ac:dyDescent="0.2">
      <c r="B297" s="13" t="s">
        <v>38</v>
      </c>
    </row>
    <row r="298" spans="2:13" ht="12.75" hidden="1" customHeight="1" outlineLevel="1" x14ac:dyDescent="0.2">
      <c r="C298" s="22" t="s">
        <v>55</v>
      </c>
    </row>
    <row r="299" spans="2:13" ht="12.75" hidden="1" customHeight="1" outlineLevel="1" x14ac:dyDescent="0.2">
      <c r="D299" s="6">
        <v>2005</v>
      </c>
      <c r="E299" s="6">
        <v>2010</v>
      </c>
      <c r="F299" s="6">
        <v>2015</v>
      </c>
      <c r="G299" s="6">
        <v>2020</v>
      </c>
      <c r="H299" s="6">
        <v>2025</v>
      </c>
      <c r="I299" s="6">
        <v>2030</v>
      </c>
      <c r="J299" s="6">
        <v>2035</v>
      </c>
      <c r="K299" s="6">
        <v>2040</v>
      </c>
      <c r="L299" s="6">
        <v>2045</v>
      </c>
      <c r="M299" s="6">
        <v>2050</v>
      </c>
    </row>
    <row r="300" spans="2:13" ht="12.75" hidden="1" customHeight="1" outlineLevel="1" x14ac:dyDescent="0.2">
      <c r="C300" s="19" t="s">
        <v>56</v>
      </c>
      <c r="D300" s="20">
        <v>2E-19</v>
      </c>
      <c r="E300" s="20">
        <v>2E-19</v>
      </c>
      <c r="F300" s="20">
        <v>3.9999999999999999E-19</v>
      </c>
      <c r="G300" s="20">
        <v>1.3382E-2</v>
      </c>
      <c r="H300" s="20">
        <v>0.111578</v>
      </c>
      <c r="I300" s="20">
        <v>0.19465399999999999</v>
      </c>
      <c r="J300" s="20">
        <v>0.34080100000000002</v>
      </c>
      <c r="K300" s="20">
        <v>0.59471600000000002</v>
      </c>
      <c r="L300" s="20">
        <v>1.062824</v>
      </c>
      <c r="M300" s="20">
        <v>1.865237</v>
      </c>
    </row>
    <row r="301" spans="2:13" ht="12.75" hidden="1" customHeight="1" outlineLevel="1" x14ac:dyDescent="0.2"/>
    <row r="302" spans="2:13" ht="12.75" hidden="1" customHeight="1" outlineLevel="1" x14ac:dyDescent="0.2">
      <c r="C302" s="22" t="s">
        <v>57</v>
      </c>
    </row>
    <row r="303" spans="2:13" ht="12.75" hidden="1" customHeight="1" outlineLevel="1" x14ac:dyDescent="0.2">
      <c r="D303" s="6">
        <v>2005</v>
      </c>
      <c r="E303" s="6">
        <v>2010</v>
      </c>
      <c r="F303" s="6">
        <v>2015</v>
      </c>
      <c r="G303" s="6">
        <v>2020</v>
      </c>
      <c r="H303" s="6">
        <v>2025</v>
      </c>
      <c r="I303" s="6">
        <v>2030</v>
      </c>
      <c r="J303" s="6">
        <v>2035</v>
      </c>
      <c r="K303" s="6">
        <v>2040</v>
      </c>
      <c r="L303" s="6">
        <v>2045</v>
      </c>
      <c r="M303" s="6">
        <v>2050</v>
      </c>
    </row>
    <row r="304" spans="2:13" ht="12.75" hidden="1" customHeight="1" outlineLevel="1" x14ac:dyDescent="0.2">
      <c r="C304" s="19" t="s">
        <v>3</v>
      </c>
      <c r="D304" s="20">
        <v>0</v>
      </c>
      <c r="E304" s="20">
        <v>0</v>
      </c>
      <c r="F304" s="20">
        <v>0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</row>
    <row r="305" spans="3:13" ht="12.75" hidden="1" customHeight="1" outlineLevel="1" x14ac:dyDescent="0.2">
      <c r="C305" s="19" t="s">
        <v>58</v>
      </c>
      <c r="D305" s="20">
        <v>0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</row>
    <row r="306" spans="3:13" ht="12.75" hidden="1" customHeight="1" outlineLevel="1" x14ac:dyDescent="0.2">
      <c r="C306" s="19" t="s">
        <v>59</v>
      </c>
      <c r="D306" s="20">
        <v>9.9999999999999998E-20</v>
      </c>
      <c r="E306" s="20">
        <v>9.9999999999999998E-20</v>
      </c>
      <c r="F306" s="20">
        <v>9.9999999999999998E-20</v>
      </c>
      <c r="G306" s="20">
        <v>8.0199999999999998E-4</v>
      </c>
      <c r="H306" s="20">
        <v>5.3622999999999997E-2</v>
      </c>
      <c r="I306" s="20">
        <v>0.101797</v>
      </c>
      <c r="J306" s="20">
        <v>0.19759499999999999</v>
      </c>
      <c r="K306" s="20">
        <v>0.35283999999999999</v>
      </c>
      <c r="L306" s="20">
        <v>0.57847599999999999</v>
      </c>
      <c r="M306" s="20">
        <v>1.037031</v>
      </c>
    </row>
    <row r="307" spans="3:13" ht="12.75" hidden="1" customHeight="1" outlineLevel="1" x14ac:dyDescent="0.2">
      <c r="C307" s="19" t="s">
        <v>60</v>
      </c>
      <c r="D307" s="20">
        <v>0</v>
      </c>
      <c r="E307" s="20">
        <v>0</v>
      </c>
      <c r="F307" s="20">
        <v>9.9999999999999998E-20</v>
      </c>
      <c r="G307" s="20">
        <v>1.2579999999999999E-2</v>
      </c>
      <c r="H307" s="20">
        <v>5.7955E-2</v>
      </c>
      <c r="I307" s="20">
        <v>9.2856999999999995E-2</v>
      </c>
      <c r="J307" s="20">
        <v>0.143206</v>
      </c>
      <c r="K307" s="20">
        <v>0.24187600000000001</v>
      </c>
      <c r="L307" s="20">
        <v>0.484348</v>
      </c>
      <c r="M307" s="20">
        <v>0.828206</v>
      </c>
    </row>
    <row r="308" spans="3:13" ht="12.75" hidden="1" customHeight="1" outlineLevel="1" x14ac:dyDescent="0.2">
      <c r="C308" s="19" t="s">
        <v>61</v>
      </c>
      <c r="D308" s="20">
        <v>0</v>
      </c>
      <c r="E308" s="20">
        <v>0</v>
      </c>
      <c r="F308" s="20">
        <v>0</v>
      </c>
      <c r="G308" s="20">
        <v>9.9999999999999998E-20</v>
      </c>
      <c r="H308" s="20">
        <v>9.9999999999999998E-20</v>
      </c>
      <c r="I308" s="20">
        <v>9.9999999999999998E-20</v>
      </c>
      <c r="J308" s="20">
        <v>9.9999999999999998E-20</v>
      </c>
      <c r="K308" s="20">
        <v>9.9999999999999998E-20</v>
      </c>
      <c r="L308" s="20">
        <v>9.9999999999999998E-20</v>
      </c>
      <c r="M308" s="20">
        <v>9.9999999999999998E-20</v>
      </c>
    </row>
    <row r="309" spans="3:13" ht="12.75" hidden="1" customHeight="1" outlineLevel="1" x14ac:dyDescent="0.2">
      <c r="C309" s="19" t="s">
        <v>62</v>
      </c>
      <c r="D309" s="20">
        <v>9.9999999999999998E-20</v>
      </c>
      <c r="E309" s="20">
        <v>9.9999999999999998E-20</v>
      </c>
      <c r="F309" s="20">
        <v>9.9999999999999998E-20</v>
      </c>
      <c r="G309" s="20">
        <v>9.9999999999999998E-20</v>
      </c>
      <c r="H309" s="20">
        <v>9.9999999999999998E-20</v>
      </c>
      <c r="I309" s="20">
        <v>9.9999999999999998E-20</v>
      </c>
      <c r="J309" s="20">
        <v>9.9999999999999998E-20</v>
      </c>
      <c r="K309" s="20">
        <v>9.9999999999999998E-20</v>
      </c>
      <c r="L309" s="20">
        <v>9.9999999999999998E-20</v>
      </c>
      <c r="M309" s="20">
        <v>9.9999999999999998E-20</v>
      </c>
    </row>
    <row r="310" spans="3:13" ht="12.75" hidden="1" customHeight="1" outlineLevel="1" x14ac:dyDescent="0.2">
      <c r="C310" s="19" t="s">
        <v>63</v>
      </c>
      <c r="D310" s="20">
        <v>0</v>
      </c>
      <c r="E310" s="20">
        <v>0</v>
      </c>
      <c r="F310" s="20">
        <v>0</v>
      </c>
      <c r="G310" s="20">
        <v>9.9999999999999998E-20</v>
      </c>
      <c r="H310" s="20">
        <v>9.9999999999999998E-20</v>
      </c>
      <c r="I310" s="20">
        <v>9.9999999999999998E-20</v>
      </c>
      <c r="J310" s="20">
        <v>9.9999999999999998E-20</v>
      </c>
      <c r="K310" s="20">
        <v>9.9999999999999998E-20</v>
      </c>
      <c r="L310" s="20">
        <v>9.9999999999999998E-20</v>
      </c>
      <c r="M310" s="20">
        <v>9.9999999999999998E-20</v>
      </c>
    </row>
    <row r="311" spans="3:13" ht="12.75" hidden="1" customHeight="1" outlineLevel="1" x14ac:dyDescent="0.2">
      <c r="C311" s="19" t="s">
        <v>64</v>
      </c>
      <c r="D311" s="20">
        <v>0</v>
      </c>
      <c r="E311" s="20">
        <v>0</v>
      </c>
      <c r="F311" s="20">
        <v>0</v>
      </c>
      <c r="G311" s="20">
        <v>9.9999999999999998E-20</v>
      </c>
      <c r="H311" s="20">
        <v>9.9999999999999998E-20</v>
      </c>
      <c r="I311" s="20">
        <v>9.9999999999999998E-20</v>
      </c>
      <c r="J311" s="20">
        <v>9.9999999999999998E-20</v>
      </c>
      <c r="K311" s="20">
        <v>9.9999999999999998E-20</v>
      </c>
      <c r="L311" s="20">
        <v>9.9999999999999998E-20</v>
      </c>
      <c r="M311" s="20">
        <v>9.9999999999999998E-20</v>
      </c>
    </row>
    <row r="312" spans="3:13" ht="12.75" hidden="1" customHeight="1" outlineLevel="1" x14ac:dyDescent="0.2">
      <c r="C312" s="19" t="s">
        <v>65</v>
      </c>
      <c r="D312" s="20">
        <v>0</v>
      </c>
      <c r="E312" s="20">
        <v>0</v>
      </c>
      <c r="F312" s="20">
        <v>0</v>
      </c>
      <c r="G312" s="20">
        <v>9.9999999999999998E-20</v>
      </c>
      <c r="H312" s="20">
        <v>9.9999999999999998E-20</v>
      </c>
      <c r="I312" s="20">
        <v>9.9999999999999998E-20</v>
      </c>
      <c r="J312" s="20">
        <v>9.9999999999999998E-20</v>
      </c>
      <c r="K312" s="20">
        <v>9.9999999999999998E-20</v>
      </c>
      <c r="L312" s="20">
        <v>9.9999999999999998E-20</v>
      </c>
      <c r="M312" s="20">
        <v>9.9999999999999998E-20</v>
      </c>
    </row>
    <row r="313" spans="3:13" ht="12.75" hidden="1" customHeight="1" outlineLevel="1" x14ac:dyDescent="0.2">
      <c r="C313" s="19" t="s">
        <v>66</v>
      </c>
      <c r="D313" s="20">
        <v>0</v>
      </c>
      <c r="E313" s="20">
        <v>0</v>
      </c>
      <c r="F313" s="20">
        <v>0</v>
      </c>
      <c r="G313" s="20">
        <v>9.9999999999999998E-20</v>
      </c>
      <c r="H313" s="20">
        <v>9.9999999999999998E-20</v>
      </c>
      <c r="I313" s="20">
        <v>9.9999999999999998E-20</v>
      </c>
      <c r="J313" s="20">
        <v>9.9999999999999998E-20</v>
      </c>
      <c r="K313" s="20">
        <v>9.9999999999999998E-20</v>
      </c>
      <c r="L313" s="20">
        <v>9.9999999999999998E-20</v>
      </c>
      <c r="M313" s="20">
        <v>9.9999999999999998E-20</v>
      </c>
    </row>
    <row r="314" spans="3:13" ht="12.75" hidden="1" customHeight="1" outlineLevel="1" x14ac:dyDescent="0.2">
      <c r="C314" s="19" t="s">
        <v>4</v>
      </c>
      <c r="D314" s="20">
        <v>0</v>
      </c>
      <c r="E314" s="20">
        <v>0</v>
      </c>
      <c r="F314" s="20">
        <v>9.9999999999999998E-20</v>
      </c>
      <c r="G314" s="20">
        <v>9.9999999999999998E-20</v>
      </c>
      <c r="H314" s="20">
        <v>9.9999999999999998E-20</v>
      </c>
      <c r="I314" s="20">
        <v>9.9999999999999998E-20</v>
      </c>
      <c r="J314" s="20">
        <v>9.9999999999999998E-20</v>
      </c>
      <c r="K314" s="20">
        <v>9.9999999999999998E-20</v>
      </c>
      <c r="L314" s="20">
        <v>9.9999999999999998E-20</v>
      </c>
      <c r="M314" s="20">
        <v>9.9999999999999998E-20</v>
      </c>
    </row>
    <row r="315" spans="3:13" ht="12.75" hidden="1" customHeight="1" outlineLevel="1" x14ac:dyDescent="0.2">
      <c r="C315" s="19" t="s">
        <v>67</v>
      </c>
      <c r="D315" s="20">
        <v>0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</row>
    <row r="316" spans="3:13" ht="12.75" hidden="1" customHeight="1" outlineLevel="1" x14ac:dyDescent="0.2">
      <c r="C316" s="19" t="s">
        <v>0</v>
      </c>
      <c r="D316" s="20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</row>
    <row r="317" spans="3:13" ht="12.75" hidden="1" customHeight="1" outlineLevel="1" x14ac:dyDescent="0.2">
      <c r="C317" s="19" t="s">
        <v>1</v>
      </c>
      <c r="D317" s="20">
        <v>0</v>
      </c>
      <c r="E317" s="20">
        <v>0</v>
      </c>
      <c r="F317" s="20">
        <v>0</v>
      </c>
      <c r="G317" s="20">
        <v>9.9999999999999998E-20</v>
      </c>
      <c r="H317" s="20">
        <v>9.9999999999999998E-20</v>
      </c>
      <c r="I317" s="20">
        <v>9.9999999999999998E-20</v>
      </c>
      <c r="J317" s="20">
        <v>9.9999999999999998E-20</v>
      </c>
      <c r="K317" s="20">
        <v>9.9999999999999998E-20</v>
      </c>
      <c r="L317" s="20">
        <v>9.9999999999999998E-20</v>
      </c>
      <c r="M317" s="20">
        <v>9.9999999999999998E-20</v>
      </c>
    </row>
    <row r="318" spans="3:13" ht="12.75" hidden="1" customHeight="1" outlineLevel="1" x14ac:dyDescent="0.2">
      <c r="C318" s="19" t="s">
        <v>68</v>
      </c>
      <c r="D318" s="20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</row>
    <row r="319" spans="3:13" ht="12.75" hidden="1" customHeight="1" outlineLevel="1" x14ac:dyDescent="0.2">
      <c r="C319" s="19" t="s">
        <v>69</v>
      </c>
      <c r="D319" s="20">
        <v>0</v>
      </c>
      <c r="E319" s="20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</row>
    <row r="320" spans="3:13" ht="12.75" hidden="1" customHeight="1" outlineLevel="1" x14ac:dyDescent="0.2">
      <c r="C320" s="19" t="s">
        <v>70</v>
      </c>
      <c r="D320" s="20">
        <v>0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</row>
    <row r="321" spans="2:13" ht="12.75" hidden="1" customHeight="1" outlineLevel="1" x14ac:dyDescent="0.2">
      <c r="C321" s="19" t="s">
        <v>71</v>
      </c>
      <c r="D321" s="20">
        <v>0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</row>
    <row r="322" spans="2:13" ht="12.75" hidden="1" customHeight="1" outlineLevel="1" x14ac:dyDescent="0.2">
      <c r="C322" s="19" t="s">
        <v>72</v>
      </c>
      <c r="D322" s="20">
        <v>0</v>
      </c>
      <c r="E322" s="20">
        <v>0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v>0</v>
      </c>
    </row>
    <row r="323" spans="2:13" ht="12.75" hidden="1" customHeight="1" outlineLevel="1" x14ac:dyDescent="0.2">
      <c r="C323" s="19" t="s">
        <v>73</v>
      </c>
      <c r="D323" s="20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</row>
    <row r="324" spans="2:13" ht="12.75" hidden="1" customHeight="1" outlineLevel="1" x14ac:dyDescent="0.2"/>
    <row r="325" spans="2:13" ht="12.75" customHeight="1" collapsed="1" x14ac:dyDescent="0.2">
      <c r="B325" s="13" t="s">
        <v>44</v>
      </c>
    </row>
    <row r="326" spans="2:13" ht="12.75" hidden="1" customHeight="1" outlineLevel="1" x14ac:dyDescent="0.2">
      <c r="C326" s="22" t="s">
        <v>55</v>
      </c>
    </row>
    <row r="327" spans="2:13" ht="12.75" hidden="1" customHeight="1" outlineLevel="1" x14ac:dyDescent="0.2">
      <c r="D327" s="6">
        <v>2005</v>
      </c>
      <c r="E327" s="6">
        <v>2010</v>
      </c>
      <c r="F327" s="6">
        <v>2015</v>
      </c>
      <c r="G327" s="6">
        <v>2020</v>
      </c>
      <c r="H327" s="6">
        <v>2025</v>
      </c>
      <c r="I327" s="6">
        <v>2030</v>
      </c>
      <c r="J327" s="6">
        <v>2035</v>
      </c>
      <c r="K327" s="6">
        <v>2040</v>
      </c>
      <c r="L327" s="6">
        <v>2045</v>
      </c>
      <c r="M327" s="6">
        <v>2050</v>
      </c>
    </row>
    <row r="328" spans="2:13" ht="12.75" hidden="1" customHeight="1" outlineLevel="1" x14ac:dyDescent="0.2">
      <c r="C328" s="19" t="s">
        <v>56</v>
      </c>
      <c r="D328" s="20">
        <v>15.812457</v>
      </c>
      <c r="E328" s="20">
        <v>15.887744</v>
      </c>
      <c r="F328" s="20">
        <v>17.178570999999998</v>
      </c>
      <c r="G328" s="20">
        <v>14.102031</v>
      </c>
      <c r="H328" s="20">
        <v>11.820596</v>
      </c>
      <c r="I328" s="20">
        <v>9.1213250000000006</v>
      </c>
      <c r="J328" s="20">
        <v>7.3018919999999996</v>
      </c>
      <c r="K328" s="20">
        <v>6.1185039999999997</v>
      </c>
      <c r="L328" s="20">
        <v>5.3696140000000003</v>
      </c>
      <c r="M328" s="20">
        <v>4.8988110000000002</v>
      </c>
    </row>
    <row r="329" spans="2:13" ht="12.75" hidden="1" customHeight="1" outlineLevel="1" x14ac:dyDescent="0.2"/>
    <row r="330" spans="2:13" ht="12.75" hidden="1" customHeight="1" outlineLevel="1" x14ac:dyDescent="0.2">
      <c r="C330" s="22" t="s">
        <v>57</v>
      </c>
    </row>
    <row r="331" spans="2:13" ht="12.75" hidden="1" customHeight="1" outlineLevel="1" x14ac:dyDescent="0.2">
      <c r="D331" s="6">
        <v>2005</v>
      </c>
      <c r="E331" s="6">
        <v>2010</v>
      </c>
      <c r="F331" s="6">
        <v>2015</v>
      </c>
      <c r="G331" s="6">
        <v>2020</v>
      </c>
      <c r="H331" s="6">
        <v>2025</v>
      </c>
      <c r="I331" s="6">
        <v>2030</v>
      </c>
      <c r="J331" s="6">
        <v>2035</v>
      </c>
      <c r="K331" s="6">
        <v>2040</v>
      </c>
      <c r="L331" s="6">
        <v>2045</v>
      </c>
      <c r="M331" s="6">
        <v>2050</v>
      </c>
    </row>
    <row r="332" spans="2:13" ht="12.75" hidden="1" customHeight="1" outlineLevel="1" x14ac:dyDescent="0.2">
      <c r="C332" s="19" t="s">
        <v>3</v>
      </c>
      <c r="D332" s="20">
        <v>0</v>
      </c>
      <c r="E332" s="20">
        <v>0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20">
        <v>0</v>
      </c>
      <c r="M332" s="20">
        <v>0</v>
      </c>
    </row>
    <row r="333" spans="2:13" ht="12.75" hidden="1" customHeight="1" outlineLevel="1" x14ac:dyDescent="0.2">
      <c r="C333" s="19" t="s">
        <v>58</v>
      </c>
      <c r="D333" s="20">
        <v>0</v>
      </c>
      <c r="E333" s="20">
        <v>0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</row>
    <row r="334" spans="2:13" ht="12.75" hidden="1" customHeight="1" outlineLevel="1" x14ac:dyDescent="0.2">
      <c r="C334" s="19" t="s">
        <v>59</v>
      </c>
      <c r="D334" s="20">
        <v>0</v>
      </c>
      <c r="E334" s="20">
        <v>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</row>
    <row r="335" spans="2:13" ht="12.75" hidden="1" customHeight="1" outlineLevel="1" x14ac:dyDescent="0.2">
      <c r="C335" s="19" t="s">
        <v>60</v>
      </c>
      <c r="D335" s="20">
        <v>0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</row>
    <row r="336" spans="2:13" ht="12.75" hidden="1" customHeight="1" outlineLevel="1" x14ac:dyDescent="0.2">
      <c r="C336" s="19" t="s">
        <v>61</v>
      </c>
      <c r="D336" s="20">
        <v>0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</row>
    <row r="337" spans="3:13" ht="12.75" hidden="1" customHeight="1" outlineLevel="1" x14ac:dyDescent="0.2">
      <c r="C337" s="19" t="s">
        <v>62</v>
      </c>
      <c r="D337" s="20">
        <v>0.51491600000000004</v>
      </c>
      <c r="E337" s="20">
        <v>0.53876299999999999</v>
      </c>
      <c r="F337" s="20">
        <v>0.51994700000000005</v>
      </c>
      <c r="G337" s="20">
        <v>0.49243300000000001</v>
      </c>
      <c r="H337" s="20">
        <v>0.56913000000000002</v>
      </c>
      <c r="I337" s="20">
        <v>0.64919099999999996</v>
      </c>
      <c r="J337" s="20">
        <v>0.73549100000000001</v>
      </c>
      <c r="K337" s="20">
        <v>0.83186099999999996</v>
      </c>
      <c r="L337" s="20">
        <v>0.93094200000000005</v>
      </c>
      <c r="M337" s="20">
        <v>1.0075810000000001</v>
      </c>
    </row>
    <row r="338" spans="3:13" ht="12.75" hidden="1" customHeight="1" outlineLevel="1" x14ac:dyDescent="0.2">
      <c r="C338" s="19" t="s">
        <v>63</v>
      </c>
      <c r="D338" s="20">
        <v>0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</row>
    <row r="339" spans="3:13" ht="12.75" hidden="1" customHeight="1" outlineLevel="1" x14ac:dyDescent="0.2">
      <c r="C339" s="19" t="s">
        <v>64</v>
      </c>
      <c r="D339" s="20">
        <v>0</v>
      </c>
      <c r="E339" s="20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</row>
    <row r="340" spans="3:13" ht="12.75" hidden="1" customHeight="1" outlineLevel="1" x14ac:dyDescent="0.2">
      <c r="C340" s="19" t="s">
        <v>65</v>
      </c>
      <c r="D340" s="20">
        <v>0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</row>
    <row r="341" spans="3:13" ht="12.75" hidden="1" customHeight="1" outlineLevel="1" x14ac:dyDescent="0.2">
      <c r="C341" s="19" t="s">
        <v>66</v>
      </c>
      <c r="D341" s="20">
        <v>0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</row>
    <row r="342" spans="3:13" ht="12.75" hidden="1" customHeight="1" outlineLevel="1" x14ac:dyDescent="0.2">
      <c r="C342" s="19" t="s">
        <v>4</v>
      </c>
      <c r="D342" s="20">
        <v>0</v>
      </c>
      <c r="E342" s="20">
        <v>0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</row>
    <row r="343" spans="3:13" ht="12.75" hidden="1" customHeight="1" outlineLevel="1" x14ac:dyDescent="0.2">
      <c r="C343" s="19" t="s">
        <v>67</v>
      </c>
      <c r="D343" s="20">
        <v>15.297541000000001</v>
      </c>
      <c r="E343" s="20">
        <v>15.348981</v>
      </c>
      <c r="F343" s="20">
        <v>16.658624</v>
      </c>
      <c r="G343" s="20">
        <v>13.609598</v>
      </c>
      <c r="H343" s="20">
        <v>11.251466000000001</v>
      </c>
      <c r="I343" s="20">
        <v>8.4721340000000005</v>
      </c>
      <c r="J343" s="20">
        <v>6.5664009999999999</v>
      </c>
      <c r="K343" s="20">
        <v>5.2866429999999998</v>
      </c>
      <c r="L343" s="20">
        <v>4.4386720000000004</v>
      </c>
      <c r="M343" s="20">
        <v>3.8912300000000002</v>
      </c>
    </row>
    <row r="344" spans="3:13" ht="12.75" hidden="1" customHeight="1" outlineLevel="1" x14ac:dyDescent="0.2">
      <c r="C344" s="19" t="s">
        <v>0</v>
      </c>
      <c r="D344" s="20">
        <v>0</v>
      </c>
      <c r="E344" s="20">
        <v>0</v>
      </c>
      <c r="F344" s="20">
        <v>0</v>
      </c>
      <c r="G344" s="20">
        <v>0</v>
      </c>
      <c r="H344" s="20">
        <v>0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</row>
    <row r="345" spans="3:13" ht="12.75" hidden="1" customHeight="1" outlineLevel="1" x14ac:dyDescent="0.2">
      <c r="C345" s="19" t="s">
        <v>1</v>
      </c>
      <c r="D345" s="20">
        <v>0</v>
      </c>
      <c r="E345" s="20">
        <v>0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</row>
    <row r="346" spans="3:13" ht="12.75" hidden="1" customHeight="1" outlineLevel="1" x14ac:dyDescent="0.2">
      <c r="C346" s="19" t="s">
        <v>68</v>
      </c>
      <c r="D346" s="20">
        <v>0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</row>
    <row r="347" spans="3:13" ht="12.75" hidden="1" customHeight="1" outlineLevel="1" x14ac:dyDescent="0.2">
      <c r="C347" s="19" t="s">
        <v>69</v>
      </c>
      <c r="D347" s="20">
        <v>0</v>
      </c>
      <c r="E347" s="20">
        <v>0</v>
      </c>
      <c r="F347" s="20">
        <v>0</v>
      </c>
      <c r="G347" s="20">
        <v>0</v>
      </c>
      <c r="H347" s="20">
        <v>0</v>
      </c>
      <c r="I347" s="20">
        <v>0</v>
      </c>
      <c r="J347" s="20">
        <v>0</v>
      </c>
      <c r="K347" s="20">
        <v>0</v>
      </c>
      <c r="L347" s="20">
        <v>0</v>
      </c>
      <c r="M347" s="20">
        <v>0</v>
      </c>
    </row>
    <row r="348" spans="3:13" ht="12.75" hidden="1" customHeight="1" outlineLevel="1" x14ac:dyDescent="0.2">
      <c r="C348" s="19" t="s">
        <v>70</v>
      </c>
      <c r="D348" s="20">
        <v>0</v>
      </c>
      <c r="E348" s="20">
        <v>0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</row>
    <row r="349" spans="3:13" ht="12.75" hidden="1" customHeight="1" outlineLevel="1" x14ac:dyDescent="0.2">
      <c r="C349" s="19" t="s">
        <v>71</v>
      </c>
      <c r="D349" s="20">
        <v>0</v>
      </c>
      <c r="E349" s="20">
        <v>0</v>
      </c>
      <c r="F349" s="20">
        <v>0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</row>
    <row r="350" spans="3:13" ht="12.75" hidden="1" customHeight="1" outlineLevel="1" x14ac:dyDescent="0.2">
      <c r="C350" s="19" t="s">
        <v>72</v>
      </c>
      <c r="D350" s="20">
        <v>0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</row>
    <row r="351" spans="3:13" ht="12.75" hidden="1" customHeight="1" outlineLevel="1" x14ac:dyDescent="0.2">
      <c r="C351" s="19" t="s">
        <v>73</v>
      </c>
      <c r="D351" s="20">
        <v>0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</row>
    <row r="352" spans="3:13" ht="12.75" hidden="1" customHeight="1" outlineLevel="1" x14ac:dyDescent="0.2"/>
    <row r="353" spans="1:13" ht="12.75" customHeight="1" collapsed="1" x14ac:dyDescent="0.2"/>
    <row r="354" spans="1:13" ht="15.75" x14ac:dyDescent="0.25">
      <c r="A354" s="18" t="s">
        <v>74</v>
      </c>
    </row>
    <row r="355" spans="1:13" ht="12.75" customHeight="1" x14ac:dyDescent="0.2">
      <c r="B355" s="13" t="s">
        <v>75</v>
      </c>
    </row>
    <row r="356" spans="1:13" ht="12.75" hidden="1" customHeight="1" outlineLevel="1" x14ac:dyDescent="0.2">
      <c r="C356" s="22" t="s">
        <v>57</v>
      </c>
    </row>
    <row r="357" spans="1:13" ht="12.75" hidden="1" customHeight="1" outlineLevel="1" x14ac:dyDescent="0.2">
      <c r="D357" s="6">
        <v>2005</v>
      </c>
      <c r="E357" s="6">
        <v>2010</v>
      </c>
      <c r="F357" s="6">
        <v>2015</v>
      </c>
      <c r="G357" s="6">
        <v>2020</v>
      </c>
      <c r="H357" s="6">
        <v>2025</v>
      </c>
      <c r="I357" s="6">
        <v>2030</v>
      </c>
      <c r="J357" s="6">
        <v>2035</v>
      </c>
      <c r="K357" s="6">
        <v>2040</v>
      </c>
      <c r="L357" s="6">
        <v>2045</v>
      </c>
      <c r="M357" s="6">
        <v>2050</v>
      </c>
    </row>
    <row r="358" spans="1:13" ht="12.75" hidden="1" customHeight="1" outlineLevel="1" x14ac:dyDescent="0.2">
      <c r="C358" s="19" t="s">
        <v>76</v>
      </c>
      <c r="D358" s="20">
        <v>1675.85</v>
      </c>
      <c r="E358" s="20">
        <v>1781.451</v>
      </c>
      <c r="F358" s="20">
        <v>1884.8309999999999</v>
      </c>
      <c r="G358" s="20">
        <v>2061.384</v>
      </c>
      <c r="H358" s="20">
        <v>2190.9870000000001</v>
      </c>
      <c r="I358" s="20">
        <v>2318.0819999999999</v>
      </c>
      <c r="J358" s="20">
        <v>2440.9899999999998</v>
      </c>
      <c r="K358" s="20">
        <v>2558.502</v>
      </c>
      <c r="L358" s="20">
        <v>2670.1320000000001</v>
      </c>
      <c r="M358" s="20">
        <v>2776.3690000000001</v>
      </c>
    </row>
    <row r="359" spans="1:13" ht="12.75" hidden="1" customHeight="1" outlineLevel="1" x14ac:dyDescent="0.2">
      <c r="C359" s="19" t="s">
        <v>77</v>
      </c>
      <c r="D359" s="20">
        <v>90.022300000000001</v>
      </c>
      <c r="E359" s="20">
        <v>102.09357025200001</v>
      </c>
      <c r="F359" s="20">
        <v>102.72048554899999</v>
      </c>
      <c r="G359" s="20">
        <v>107.63885390899999</v>
      </c>
      <c r="H359" s="20">
        <v>110.98417259999999</v>
      </c>
      <c r="I359" s="20">
        <v>115.350434194</v>
      </c>
      <c r="J359" s="20">
        <v>119.64197728000001</v>
      </c>
      <c r="K359" s="20">
        <v>124.069544061</v>
      </c>
      <c r="L359" s="20">
        <v>128.72720784000001</v>
      </c>
      <c r="M359" s="20">
        <v>132.65632114600001</v>
      </c>
    </row>
    <row r="360" spans="1:13" ht="12.75" hidden="1" customHeight="1" outlineLevel="1" x14ac:dyDescent="0.2">
      <c r="C360" s="19" t="s">
        <v>78</v>
      </c>
      <c r="D360" s="20">
        <v>67.414026909809991</v>
      </c>
      <c r="E360" s="20">
        <v>68.080010000000001</v>
      </c>
      <c r="F360" s="20">
        <v>66.757080000000002</v>
      </c>
      <c r="G360" s="20">
        <v>70.332409999999996</v>
      </c>
      <c r="H360" s="20">
        <v>73.620310000000003</v>
      </c>
      <c r="I360" s="20">
        <v>76.387799999999999</v>
      </c>
      <c r="J360" s="20">
        <v>78.951740000000001</v>
      </c>
      <c r="K360" s="20">
        <v>81.365340000000003</v>
      </c>
      <c r="L360" s="20">
        <v>83.588610000000003</v>
      </c>
      <c r="M360" s="20">
        <v>85.658749999999998</v>
      </c>
    </row>
    <row r="361" spans="1:13" ht="12.75" hidden="1" customHeight="1" outlineLevel="1" x14ac:dyDescent="0.2">
      <c r="C361" s="19" t="s">
        <v>79</v>
      </c>
      <c r="D361" s="20">
        <v>159.329445638908</v>
      </c>
      <c r="E361" s="20">
        <v>141.812016328147</v>
      </c>
      <c r="F361" s="20">
        <v>141.846286309497</v>
      </c>
      <c r="G361" s="20">
        <v>169.02719240561299</v>
      </c>
      <c r="H361" s="20">
        <v>189.84690234688298</v>
      </c>
      <c r="I361" s="20">
        <v>210.34789098336401</v>
      </c>
      <c r="J361" s="20">
        <v>221.36301195615499</v>
      </c>
      <c r="K361" s="20">
        <v>232.37813292894501</v>
      </c>
      <c r="L361" s="20">
        <v>243.39325390173499</v>
      </c>
      <c r="M361" s="20">
        <v>254.408374874526</v>
      </c>
    </row>
    <row r="362" spans="1:13" ht="12.75" hidden="1" customHeight="1" outlineLevel="1" x14ac:dyDescent="0.2">
      <c r="C362" s="19" t="s">
        <v>80</v>
      </c>
      <c r="D362" s="20">
        <v>0.54982246699999993</v>
      </c>
      <c r="E362" s="20">
        <v>0.51209616199999997</v>
      </c>
      <c r="F362" s="20">
        <v>0.54761120400000007</v>
      </c>
      <c r="G362" s="20">
        <v>0.59968375200000001</v>
      </c>
      <c r="H362" s="20">
        <v>0.63293359800000004</v>
      </c>
      <c r="I362" s="20">
        <v>0.67211609999999999</v>
      </c>
      <c r="J362" s="20">
        <v>0.68958661899999996</v>
      </c>
      <c r="K362" s="20">
        <v>0.70705713800000003</v>
      </c>
      <c r="L362" s="20">
        <v>0.72452765699999999</v>
      </c>
      <c r="M362" s="20">
        <v>0.74199817599999995</v>
      </c>
    </row>
    <row r="363" spans="1:13" ht="12.75" hidden="1" customHeight="1" outlineLevel="1" x14ac:dyDescent="0.2">
      <c r="C363" s="19" t="s">
        <v>81</v>
      </c>
      <c r="D363" s="20">
        <v>2.7476409100000003</v>
      </c>
      <c r="E363" s="20">
        <v>3.0414240000000001</v>
      </c>
      <c r="F363" s="20">
        <v>2.8509509999999998</v>
      </c>
      <c r="G363" s="20">
        <v>2.545302</v>
      </c>
      <c r="H363" s="20">
        <v>2.8470080000000002</v>
      </c>
      <c r="I363" s="20">
        <v>3.17516</v>
      </c>
      <c r="J363" s="20">
        <v>3.5475560000000002</v>
      </c>
      <c r="K363" s="20">
        <v>4.0543680000000002</v>
      </c>
      <c r="L363" s="20">
        <v>4.7688860000000002</v>
      </c>
      <c r="M363" s="20">
        <v>5.6582739999999996</v>
      </c>
    </row>
    <row r="364" spans="1:13" ht="12.75" hidden="1" customHeight="1" outlineLevel="1" x14ac:dyDescent="0.2">
      <c r="C364" s="19" t="s">
        <v>82</v>
      </c>
      <c r="D364" s="20">
        <v>0.35776926600000003</v>
      </c>
      <c r="E364" s="20">
        <v>0.36401659999999997</v>
      </c>
      <c r="F364" s="20">
        <v>0.37148249999999999</v>
      </c>
      <c r="G364" s="20">
        <v>0.62906040000000008</v>
      </c>
      <c r="H364" s="20">
        <v>0.67960469999999995</v>
      </c>
      <c r="I364" s="20">
        <v>0.74383860000000002</v>
      </c>
      <c r="J364" s="20">
        <v>0.8174091</v>
      </c>
      <c r="K364" s="20">
        <v>0.90018759999999998</v>
      </c>
      <c r="L364" s="20">
        <v>0.98939409999999994</v>
      </c>
      <c r="M364" s="20">
        <v>1.0727249999999999</v>
      </c>
    </row>
    <row r="365" spans="1:13" ht="12.75" hidden="1" customHeight="1" outlineLevel="1" x14ac:dyDescent="0.2">
      <c r="C365" s="19" t="s">
        <v>83</v>
      </c>
      <c r="D365" s="20">
        <v>85.307357819000003</v>
      </c>
      <c r="E365" s="20">
        <v>92.836841142000011</v>
      </c>
      <c r="F365" s="20">
        <v>98.717845083</v>
      </c>
      <c r="G365" s="20">
        <v>104.52761738</v>
      </c>
      <c r="H365" s="20">
        <v>110.03488978599999</v>
      </c>
      <c r="I365" s="20">
        <v>115.43058016799999</v>
      </c>
      <c r="J365" s="20">
        <v>121.208788743</v>
      </c>
      <c r="K365" s="20">
        <v>127.34537352699999</v>
      </c>
      <c r="L365" s="20">
        <v>133.50806236399998</v>
      </c>
      <c r="M365" s="20">
        <v>139.26852700799998</v>
      </c>
    </row>
    <row r="366" spans="1:13" ht="12.75" hidden="1" customHeight="1" outlineLevel="1" x14ac:dyDescent="0.2">
      <c r="C366" s="19" t="s">
        <v>84</v>
      </c>
      <c r="D366" s="20">
        <v>2.8618016900000001</v>
      </c>
      <c r="E366" s="20">
        <v>2.7413361510000001</v>
      </c>
      <c r="F366" s="20">
        <v>2.3753025569999999</v>
      </c>
      <c r="G366" s="20">
        <v>2.8986388010000002</v>
      </c>
      <c r="H366" s="20">
        <v>3.2713140649999999</v>
      </c>
      <c r="I366" s="20">
        <v>3.673299901</v>
      </c>
      <c r="J366" s="20">
        <v>4.1944740539999996</v>
      </c>
      <c r="K366" s="20">
        <v>4.9870986830000001</v>
      </c>
      <c r="L366" s="20">
        <v>6.3219317070000001</v>
      </c>
      <c r="M366" s="20">
        <v>8.6443410140000001</v>
      </c>
    </row>
    <row r="367" spans="1:13" ht="12.75" hidden="1" customHeight="1" outlineLevel="1" x14ac:dyDescent="0.2">
      <c r="C367" s="19" t="s">
        <v>85</v>
      </c>
      <c r="D367" s="20">
        <v>14.847723</v>
      </c>
      <c r="E367" s="20">
        <v>15.825074000000001</v>
      </c>
      <c r="F367" s="20">
        <v>16.857510999999999</v>
      </c>
      <c r="G367" s="20">
        <v>21.511663000000002</v>
      </c>
      <c r="H367" s="20">
        <v>23.769852999999998</v>
      </c>
      <c r="I367" s="20">
        <v>26.718240000000002</v>
      </c>
      <c r="J367" s="20">
        <v>29.776752000000002</v>
      </c>
      <c r="K367" s="20">
        <v>32.469877000000004</v>
      </c>
      <c r="L367" s="20">
        <v>34.657941000000001</v>
      </c>
      <c r="M367" s="20">
        <v>36.768381999999995</v>
      </c>
    </row>
    <row r="368" spans="1:13" ht="12.75" hidden="1" customHeight="1" outlineLevel="1" x14ac:dyDescent="0.2">
      <c r="C368" s="19" t="s">
        <v>86</v>
      </c>
      <c r="D368" s="20">
        <v>1.0664479499999999</v>
      </c>
      <c r="E368" s="20">
        <v>1.0664479499999999</v>
      </c>
      <c r="F368" s="20">
        <v>1.0664479499999999</v>
      </c>
      <c r="G368" s="20">
        <v>1.0664479499999999</v>
      </c>
      <c r="H368" s="20">
        <v>1.0664479499999999</v>
      </c>
      <c r="I368" s="20">
        <v>1.0664479499999999</v>
      </c>
      <c r="J368" s="20">
        <v>1.0664479499999999</v>
      </c>
      <c r="K368" s="20">
        <v>1.0664479499999999</v>
      </c>
      <c r="L368" s="20">
        <v>1.0664479499999999</v>
      </c>
      <c r="M368" s="20">
        <v>1.0664479499999999</v>
      </c>
    </row>
    <row r="369" spans="3:13" ht="12.75" hidden="1" customHeight="1" outlineLevel="1" x14ac:dyDescent="0.2">
      <c r="C369" s="19" t="s">
        <v>87</v>
      </c>
      <c r="D369" s="20">
        <v>119.7617202</v>
      </c>
      <c r="E369" s="20">
        <v>120.16443150000001</v>
      </c>
      <c r="F369" s="20">
        <v>130.41739340000001</v>
      </c>
      <c r="G369" s="20">
        <v>141.08020859999999</v>
      </c>
      <c r="H369" s="20">
        <v>150.63311590000001</v>
      </c>
      <c r="I369" s="20">
        <v>159.43539180000002</v>
      </c>
      <c r="J369" s="20">
        <v>168.05802930000002</v>
      </c>
      <c r="K369" s="20">
        <v>176.8004258</v>
      </c>
      <c r="L369" s="20">
        <v>185.51288249999999</v>
      </c>
      <c r="M369" s="20">
        <v>194.22533919999998</v>
      </c>
    </row>
    <row r="370" spans="3:13" ht="12.75" hidden="1" customHeight="1" outlineLevel="1" x14ac:dyDescent="0.2">
      <c r="C370" s="19" t="s">
        <v>88</v>
      </c>
      <c r="D370" s="20">
        <v>60.671839612777781</v>
      </c>
      <c r="E370" s="20">
        <v>56.129444485555553</v>
      </c>
      <c r="F370" s="20">
        <v>58.944333782500003</v>
      </c>
      <c r="G370" s="20">
        <v>67.335331513888889</v>
      </c>
      <c r="H370" s="20">
        <v>78.583028040277782</v>
      </c>
      <c r="I370" s="20">
        <v>85.235855100277774</v>
      </c>
      <c r="J370" s="20">
        <v>90.49469188027777</v>
      </c>
      <c r="K370" s="20">
        <v>97.102316843333327</v>
      </c>
      <c r="L370" s="20">
        <v>105.02104737472223</v>
      </c>
      <c r="M370" s="20">
        <v>114.88937738999999</v>
      </c>
    </row>
    <row r="371" spans="3:13" ht="12.75" hidden="1" customHeight="1" outlineLevel="1" x14ac:dyDescent="0.2">
      <c r="C371" s="19" t="s">
        <v>89</v>
      </c>
      <c r="D371" s="20">
        <v>2.6762680460000001</v>
      </c>
      <c r="E371" s="20">
        <v>2.7288513610000003</v>
      </c>
      <c r="F371" s="20">
        <v>2.617293536</v>
      </c>
      <c r="G371" s="20">
        <v>2.454074103</v>
      </c>
      <c r="H371" s="20">
        <v>2.3332280219999997</v>
      </c>
      <c r="I371" s="20">
        <v>2.248676954</v>
      </c>
      <c r="J371" s="20">
        <v>2.1445928749999998</v>
      </c>
      <c r="K371" s="20">
        <v>2.0452428469999999</v>
      </c>
      <c r="L371" s="20">
        <v>1.9930296599999999</v>
      </c>
      <c r="M371" s="20">
        <v>1.986537837</v>
      </c>
    </row>
    <row r="372" spans="3:13" ht="12.75" hidden="1" customHeight="1" outlineLevel="1" x14ac:dyDescent="0.2">
      <c r="C372" s="19" t="s">
        <v>90</v>
      </c>
      <c r="D372" s="20">
        <v>30.448608002307203</v>
      </c>
      <c r="E372" s="20">
        <v>25.420361411264611</v>
      </c>
      <c r="F372" s="20">
        <v>21.060738856791659</v>
      </c>
      <c r="G372" s="20">
        <v>15.643538702463108</v>
      </c>
      <c r="H372" s="20">
        <v>12.199591053417292</v>
      </c>
      <c r="I372" s="20">
        <v>9.4645844133256976</v>
      </c>
      <c r="J372" s="20">
        <v>7.314927918229051</v>
      </c>
      <c r="K372" s="20">
        <v>5.6378064028136858</v>
      </c>
      <c r="L372" s="20">
        <v>4.3348404417293134</v>
      </c>
      <c r="M372" s="20">
        <v>3.325779661035237</v>
      </c>
    </row>
    <row r="373" spans="3:13" ht="12.75" hidden="1" customHeight="1" outlineLevel="1" x14ac:dyDescent="0.2">
      <c r="C373" s="19" t="s">
        <v>91</v>
      </c>
      <c r="D373" s="20">
        <v>2.5982345696697795</v>
      </c>
      <c r="E373" s="20">
        <v>2.7980986632129907</v>
      </c>
      <c r="F373" s="20">
        <v>4.0972161414204562</v>
      </c>
      <c r="G373" s="20">
        <v>4.6641408325236764</v>
      </c>
      <c r="H373" s="20">
        <v>6.8071661091628171</v>
      </c>
      <c r="I373" s="20">
        <v>9.0959362964548589</v>
      </c>
      <c r="J373" s="20">
        <v>9.1320349922863944</v>
      </c>
      <c r="K373" s="20">
        <v>9.147822992953385</v>
      </c>
      <c r="L373" s="20">
        <v>9.1346974426012721</v>
      </c>
      <c r="M373" s="20">
        <v>9.1099597723643768</v>
      </c>
    </row>
    <row r="374" spans="3:13" ht="12.75" hidden="1" customHeight="1" outlineLevel="1" x14ac:dyDescent="0.2">
      <c r="C374" s="19" t="s">
        <v>92</v>
      </c>
      <c r="D374" s="20">
        <v>27.53697545</v>
      </c>
      <c r="E374" s="20">
        <v>27.602877732</v>
      </c>
      <c r="F374" s="20">
        <v>27.276837625999999</v>
      </c>
      <c r="G374" s="20">
        <v>27.196991215000001</v>
      </c>
      <c r="H374" s="20">
        <v>27.344253494</v>
      </c>
      <c r="I374" s="20">
        <v>27.406199840999999</v>
      </c>
      <c r="J374" s="20">
        <v>27.507740372000001</v>
      </c>
      <c r="K374" s="20">
        <v>27.703587911</v>
      </c>
      <c r="L374" s="20">
        <v>27.956262113000001</v>
      </c>
      <c r="M374" s="20">
        <v>28.269339600999999</v>
      </c>
    </row>
    <row r="375" spans="3:13" ht="12.75" hidden="1" customHeight="1" outlineLevel="1" x14ac:dyDescent="0.2">
      <c r="C375" s="19" t="s">
        <v>41</v>
      </c>
      <c r="D375" s="20">
        <v>3.714719E-3</v>
      </c>
      <c r="E375" s="20">
        <v>1.280149811</v>
      </c>
      <c r="F375" s="20">
        <v>4.7150306710000001</v>
      </c>
      <c r="G375" s="20">
        <v>7.4682900459999999</v>
      </c>
      <c r="H375" s="20">
        <v>7.844239698</v>
      </c>
      <c r="I375" s="20">
        <v>10.201079516</v>
      </c>
      <c r="J375" s="20">
        <v>13.869595343</v>
      </c>
      <c r="K375" s="20">
        <v>13.332901956000001</v>
      </c>
      <c r="L375" s="20">
        <v>12.562125639</v>
      </c>
      <c r="M375" s="20">
        <v>12.111072565999999</v>
      </c>
    </row>
    <row r="376" spans="3:13" ht="12.75" hidden="1" customHeight="1" outlineLevel="1" x14ac:dyDescent="0.2">
      <c r="C376" s="19" t="s">
        <v>42</v>
      </c>
      <c r="D376" s="20">
        <v>1.093761159</v>
      </c>
      <c r="E376" s="20">
        <v>2.2466919769999998</v>
      </c>
      <c r="F376" s="20">
        <v>12.283662982999999</v>
      </c>
      <c r="G376" s="20">
        <v>23.317389043999999</v>
      </c>
      <c r="H376" s="20">
        <v>48.676587585</v>
      </c>
      <c r="I376" s="20">
        <v>47.435288149999998</v>
      </c>
      <c r="J376" s="20">
        <v>41.619089230999997</v>
      </c>
      <c r="K376" s="20">
        <v>38.463077781000003</v>
      </c>
      <c r="L376" s="20">
        <v>36.743027237999996</v>
      </c>
      <c r="M376" s="20">
        <v>34.349218391000001</v>
      </c>
    </row>
    <row r="377" spans="3:13" ht="12.75" hidden="1" customHeight="1" outlineLevel="1" x14ac:dyDescent="0.2">
      <c r="C377" s="19" t="s">
        <v>93</v>
      </c>
      <c r="D377" s="20">
        <v>0</v>
      </c>
      <c r="E377" s="20">
        <v>0</v>
      </c>
      <c r="F377" s="20">
        <v>0</v>
      </c>
      <c r="G377" s="20">
        <v>12</v>
      </c>
      <c r="H377" s="20">
        <v>36</v>
      </c>
      <c r="I377" s="20">
        <v>48</v>
      </c>
      <c r="J377" s="20">
        <v>48</v>
      </c>
      <c r="K377" s="20">
        <v>48</v>
      </c>
      <c r="L377" s="20">
        <v>48</v>
      </c>
      <c r="M377" s="20">
        <v>48</v>
      </c>
    </row>
    <row r="378" spans="3:13" ht="12.75" hidden="1" customHeight="1" outlineLevel="1" x14ac:dyDescent="0.2"/>
    <row r="379" spans="3:13" ht="12.75" customHeight="1" collapsed="1" x14ac:dyDescent="0.2"/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20"/>
  <sheetViews>
    <sheetView tabSelected="1" topLeftCell="A52" zoomScale="85" zoomScaleNormal="85" workbookViewId="0">
      <selection activeCell="W78" sqref="W78"/>
    </sheetView>
  </sheetViews>
  <sheetFormatPr defaultColWidth="9" defaultRowHeight="12.75" x14ac:dyDescent="0.2"/>
  <cols>
    <col min="1" max="1" width="9" style="2"/>
    <col min="2" max="2" width="30.28515625" style="2" bestFit="1" customWidth="1"/>
    <col min="3" max="16384" width="9" style="2"/>
  </cols>
  <sheetData>
    <row r="2" spans="1:10" x14ac:dyDescent="0.2">
      <c r="A2" s="1" t="s">
        <v>6</v>
      </c>
      <c r="B2" s="1" t="s">
        <v>7</v>
      </c>
      <c r="C2" s="1" t="s">
        <v>8</v>
      </c>
    </row>
    <row r="3" spans="1:10" x14ac:dyDescent="0.2">
      <c r="A3" s="3" t="s">
        <v>9</v>
      </c>
      <c r="B3" s="4" t="e">
        <f>(#REF!-#REF!-#REF!)/1000</f>
        <v>#REF!</v>
      </c>
      <c r="C3" s="3" t="s">
        <v>5</v>
      </c>
    </row>
    <row r="4" spans="1:10" x14ac:dyDescent="0.2">
      <c r="A4" s="3" t="s">
        <v>10</v>
      </c>
      <c r="B4" s="4" t="e">
        <f>(#REF!-#REF!-#REF!)/1000</f>
        <v>#REF!</v>
      </c>
      <c r="C4" s="3" t="s">
        <v>5</v>
      </c>
    </row>
    <row r="5" spans="1:10" ht="15" x14ac:dyDescent="0.25">
      <c r="A5" s="3" t="s">
        <v>11</v>
      </c>
      <c r="B5" s="5">
        <v>0.33</v>
      </c>
      <c r="C5" s="3" t="s">
        <v>12</v>
      </c>
    </row>
    <row r="6" spans="1:10" ht="15" x14ac:dyDescent="0.25">
      <c r="A6" s="3" t="s">
        <v>13</v>
      </c>
      <c r="B6" s="5">
        <v>0.3</v>
      </c>
      <c r="C6" s="3" t="s">
        <v>14</v>
      </c>
    </row>
    <row r="7" spans="1:10" ht="15" x14ac:dyDescent="0.25">
      <c r="A7" s="3" t="s">
        <v>15</v>
      </c>
      <c r="B7" s="5">
        <v>0.8</v>
      </c>
      <c r="C7" s="3" t="s">
        <v>16</v>
      </c>
    </row>
    <row r="9" spans="1:10" x14ac:dyDescent="0.2">
      <c r="A9" s="1" t="s">
        <v>17</v>
      </c>
      <c r="B9" s="1"/>
    </row>
    <row r="10" spans="1:10" x14ac:dyDescent="0.2">
      <c r="C10" s="6">
        <v>2015</v>
      </c>
      <c r="D10" s="6">
        <v>2020</v>
      </c>
      <c r="E10" s="6">
        <v>2025</v>
      </c>
      <c r="F10" s="6">
        <v>2030</v>
      </c>
      <c r="G10" s="6">
        <v>2035</v>
      </c>
      <c r="H10" s="6">
        <v>2040</v>
      </c>
      <c r="I10" s="6">
        <v>2045</v>
      </c>
      <c r="J10" s="6">
        <v>2050</v>
      </c>
    </row>
    <row r="11" spans="1:10" x14ac:dyDescent="0.2">
      <c r="A11" s="3"/>
      <c r="B11" s="3" t="s">
        <v>19</v>
      </c>
      <c r="C11" s="8">
        <f>'BC Summary'!$F$6</f>
        <v>59.214866999999998</v>
      </c>
      <c r="D11" s="8">
        <f>'BC Summary'!G6</f>
        <v>62.77102099999999</v>
      </c>
      <c r="E11" s="8">
        <f>'BC Summary'!H6</f>
        <v>70.947876999999991</v>
      </c>
      <c r="F11" s="8">
        <f>'BC Summary'!I6</f>
        <v>76.385231000000019</v>
      </c>
      <c r="G11" s="8">
        <f>'BC Summary'!J6</f>
        <v>76.503391999999991</v>
      </c>
      <c r="H11" s="8">
        <f>'BC Summary'!K6</f>
        <v>76.528919000000002</v>
      </c>
      <c r="I11" s="8">
        <f>'BC Summary'!L6</f>
        <v>76.708178000000004</v>
      </c>
      <c r="J11" s="8">
        <f>'BC Summary'!M6</f>
        <v>76.650106000000008</v>
      </c>
    </row>
    <row r="12" spans="1:10" x14ac:dyDescent="0.2">
      <c r="A12" s="3"/>
      <c r="B12" s="3" t="s">
        <v>106</v>
      </c>
      <c r="C12" s="8">
        <f>'BC Summary'!$F$6</f>
        <v>59.214866999999998</v>
      </c>
      <c r="D12" s="8">
        <f>'BC Summary'!G7</f>
        <v>61.237072999999995</v>
      </c>
      <c r="E12" s="8">
        <f>'BC Summary'!H7</f>
        <v>65.23277499999999</v>
      </c>
      <c r="F12" s="8">
        <f>'BC Summary'!I7</f>
        <v>68.290789000000004</v>
      </c>
      <c r="G12" s="8">
        <f>'BC Summary'!J7</f>
        <v>67.246734000000004</v>
      </c>
      <c r="H12" s="8">
        <f>'BC Summary'!K7</f>
        <v>66.303139999999985</v>
      </c>
      <c r="I12" s="8">
        <f>'BC Summary'!L7</f>
        <v>65.813046999999983</v>
      </c>
      <c r="J12" s="8">
        <f>'BC Summary'!M7</f>
        <v>65.988673000000006</v>
      </c>
    </row>
    <row r="13" spans="1:10" x14ac:dyDescent="0.2">
      <c r="B13" s="3" t="s">
        <v>23</v>
      </c>
      <c r="C13" s="8"/>
      <c r="D13" s="8">
        <v>42.301246822465778</v>
      </c>
      <c r="E13" s="8"/>
      <c r="F13" s="8"/>
      <c r="G13" s="8"/>
      <c r="H13" s="8"/>
      <c r="I13" s="8"/>
      <c r="J13" s="8"/>
    </row>
    <row r="14" spans="1:10" x14ac:dyDescent="0.2">
      <c r="B14" s="26" t="s">
        <v>107</v>
      </c>
      <c r="C14" s="8"/>
      <c r="D14" s="8"/>
      <c r="E14" s="8"/>
      <c r="F14" s="8">
        <v>45.615783064359029</v>
      </c>
      <c r="G14" s="8"/>
      <c r="H14" s="8"/>
      <c r="I14" s="8"/>
      <c r="J14" s="8"/>
    </row>
    <row r="15" spans="1:10" x14ac:dyDescent="0.2">
      <c r="B15" s="3" t="s">
        <v>24</v>
      </c>
      <c r="C15" s="8"/>
      <c r="D15" s="8"/>
      <c r="E15" s="8"/>
      <c r="F15" s="8"/>
      <c r="G15" s="8"/>
      <c r="H15" s="8"/>
      <c r="I15" s="8"/>
      <c r="J15" s="8">
        <v>12.627237857452469</v>
      </c>
    </row>
    <row r="16" spans="1:10" x14ac:dyDescent="0.2">
      <c r="B16" s="3" t="s">
        <v>111</v>
      </c>
      <c r="J16" s="4">
        <f>J12-12</f>
        <v>53.988673000000006</v>
      </c>
    </row>
    <row r="18" spans="1:10" x14ac:dyDescent="0.2">
      <c r="A18" s="1" t="s">
        <v>25</v>
      </c>
      <c r="B18" s="1"/>
    </row>
    <row r="20" spans="1:10" x14ac:dyDescent="0.2">
      <c r="A20" s="3" t="s">
        <v>18</v>
      </c>
      <c r="B20" s="3"/>
    </row>
    <row r="21" spans="1:10" x14ac:dyDescent="0.2">
      <c r="C21" s="6">
        <v>2015</v>
      </c>
      <c r="D21" s="6">
        <v>2020</v>
      </c>
      <c r="E21" s="6">
        <v>2025</v>
      </c>
      <c r="F21" s="6">
        <v>2030</v>
      </c>
      <c r="G21" s="6">
        <v>2035</v>
      </c>
      <c r="H21" s="6">
        <v>2040</v>
      </c>
      <c r="I21" s="6">
        <v>2045</v>
      </c>
      <c r="J21" s="6">
        <v>2050</v>
      </c>
    </row>
    <row r="22" spans="1:10" x14ac:dyDescent="0.2">
      <c r="A22" s="3" t="s">
        <v>2</v>
      </c>
      <c r="B22" s="3"/>
      <c r="C22" s="7">
        <f>SUM(CAP_REF!F$22:F$23)</f>
        <v>7.1021269999999994</v>
      </c>
      <c r="D22" s="7">
        <f>SUM(CAP_REF!G$22:G$23)</f>
        <v>6.3312229999999996</v>
      </c>
      <c r="E22" s="7">
        <f>SUM(CAP_REF!H$22:H$23)</f>
        <v>5.9306539999999996</v>
      </c>
      <c r="F22" s="7">
        <f>SUM(CAP_REF!I$22:I$23)</f>
        <v>6.1433580000000001</v>
      </c>
      <c r="G22" s="7">
        <f>SUM(CAP_REF!J$22:J$23)</f>
        <v>6.1878650000000004</v>
      </c>
      <c r="H22" s="7">
        <f>SUM(CAP_REF!K$22:K$23)</f>
        <v>6.1989939999999999</v>
      </c>
      <c r="I22" s="7">
        <f>SUM(CAP_REF!L$22:L$23)</f>
        <v>6.211252</v>
      </c>
      <c r="J22" s="7">
        <f>SUM(CAP_REF!M$22:M$23)</f>
        <v>6.2625130000000002</v>
      </c>
    </row>
    <row r="23" spans="1:10" x14ac:dyDescent="0.2">
      <c r="A23" s="3" t="s">
        <v>26</v>
      </c>
      <c r="B23" s="3"/>
      <c r="C23" s="7">
        <f>SUM(CAP_REF!F$24:F$25)</f>
        <v>21.328555999999999</v>
      </c>
      <c r="D23" s="7">
        <f>SUM(CAP_REF!G$24:G$25)</f>
        <v>20.984245999999999</v>
      </c>
      <c r="E23" s="7">
        <f>SUM(CAP_REF!H$24:H$25)</f>
        <v>18.389911000000001</v>
      </c>
      <c r="F23" s="7">
        <f>SUM(CAP_REF!I$24:I$25)</f>
        <v>17.797065</v>
      </c>
      <c r="G23" s="7">
        <f>SUM(CAP_REF!J$24:J$25)</f>
        <v>17.249507000000001</v>
      </c>
      <c r="H23" s="7">
        <f>SUM(CAP_REF!K$24:K$25)</f>
        <v>16.642248000000002</v>
      </c>
      <c r="I23" s="7">
        <f>SUM(CAP_REF!L$24:L$25)</f>
        <v>16.036214000000001</v>
      </c>
      <c r="J23" s="7">
        <f>SUM(CAP_REF!M$24:M$25)</f>
        <v>14.983336999999999</v>
      </c>
    </row>
    <row r="24" spans="1:10" x14ac:dyDescent="0.2">
      <c r="A24" s="3" t="s">
        <v>27</v>
      </c>
      <c r="B24" s="3"/>
      <c r="C24" s="7">
        <f>SUM(CAP_REF!F$26:F$36,CAP_REF!F$38:F$40)</f>
        <v>16.425965000000001</v>
      </c>
      <c r="D24" s="7">
        <f>SUM(CAP_REF!G$26:G$36,CAP_REF!G$38:G$40)</f>
        <v>17.005966000000001</v>
      </c>
      <c r="E24" s="7">
        <f>SUM(CAP_REF!H$26:H$36,CAP_REF!H$38:H$40)</f>
        <v>18.151988000000003</v>
      </c>
      <c r="F24" s="7">
        <f>SUM(CAP_REF!I$26:I$36,CAP_REF!I$38:I$40)</f>
        <v>19.032639</v>
      </c>
      <c r="G24" s="7">
        <f>SUM(CAP_REF!J$26:J$36,CAP_REF!J$38:J$40)</f>
        <v>19.901684999999997</v>
      </c>
      <c r="H24" s="7">
        <f>SUM(CAP_REF!K$26:K$36,CAP_REF!K$38:K$40)</f>
        <v>20.750982000000004</v>
      </c>
      <c r="I24" s="7">
        <f>SUM(CAP_REF!L$26:L$36,CAP_REF!L$38:L$40)</f>
        <v>21.748130999999994</v>
      </c>
      <c r="J24" s="7">
        <f>SUM(CAP_REF!M$26:M$36,CAP_REF!M$38:M$40)</f>
        <v>22.989981</v>
      </c>
    </row>
    <row r="25" spans="1:10" x14ac:dyDescent="0.2">
      <c r="A25" s="3" t="s">
        <v>28</v>
      </c>
      <c r="B25" s="3"/>
      <c r="C25" s="7">
        <f>SUM(CAP_REF!F$41,CAP_REF!F$37)</f>
        <v>14.358219</v>
      </c>
      <c r="D25" s="7">
        <f>SUM(CAP_REF!G$41,CAP_REF!G$37)</f>
        <v>18.449585999999996</v>
      </c>
      <c r="E25" s="7">
        <f>SUM(CAP_REF!H$41,CAP_REF!H$37)</f>
        <v>28.475324000000001</v>
      </c>
      <c r="F25" s="7">
        <f>SUM(CAP_REF!I$41,CAP_REF!I$37)</f>
        <v>33.412168999999999</v>
      </c>
      <c r="G25" s="7">
        <f>SUM(CAP_REF!J$41,CAP_REF!J$37)</f>
        <v>33.164335000000001</v>
      </c>
      <c r="H25" s="7">
        <f>SUM(CAP_REF!K$41,CAP_REF!K$37)</f>
        <v>32.936695</v>
      </c>
      <c r="I25" s="7">
        <f>SUM(CAP_REF!L$41,CAP_REF!L$37)</f>
        <v>32.712581</v>
      </c>
      <c r="J25" s="7">
        <f>SUM(CAP_REF!M$41,CAP_REF!M$37)</f>
        <v>32.414275000000004</v>
      </c>
    </row>
    <row r="26" spans="1:10" x14ac:dyDescent="0.2">
      <c r="A26" s="3"/>
      <c r="B26" s="3"/>
      <c r="C26" s="7"/>
      <c r="D26" s="7"/>
      <c r="E26" s="7"/>
      <c r="F26" s="7"/>
      <c r="G26" s="7"/>
      <c r="H26" s="7"/>
      <c r="I26" s="7"/>
      <c r="J26" s="7"/>
    </row>
    <row r="28" spans="1:10" x14ac:dyDescent="0.2">
      <c r="A28" s="3" t="s">
        <v>106</v>
      </c>
      <c r="B28" s="3"/>
    </row>
    <row r="29" spans="1:10" x14ac:dyDescent="0.2">
      <c r="C29" s="6">
        <v>2015</v>
      </c>
      <c r="D29" s="6">
        <v>2020</v>
      </c>
      <c r="E29" s="6">
        <v>2025</v>
      </c>
      <c r="F29" s="6">
        <v>2030</v>
      </c>
      <c r="G29" s="6">
        <v>2035</v>
      </c>
      <c r="H29" s="6">
        <v>2040</v>
      </c>
      <c r="I29" s="6">
        <v>2045</v>
      </c>
      <c r="J29" s="6">
        <v>2050</v>
      </c>
    </row>
    <row r="30" spans="1:10" x14ac:dyDescent="0.2">
      <c r="A30" s="3" t="s">
        <v>2</v>
      </c>
      <c r="B30" s="3"/>
      <c r="C30" s="8">
        <f>SUM(CLP_Plus_fedCTAX!F$22:F$23)</f>
        <v>7.1771510000000003</v>
      </c>
      <c r="D30" s="8">
        <f>SUM(CLP_Plus_fedCTAX!G$22:G$23)</f>
        <v>6.3150409999999999</v>
      </c>
      <c r="E30" s="8">
        <f>SUM(CLP_Plus_fedCTAX!H$22:H$23)</f>
        <v>5.6586340000000002</v>
      </c>
      <c r="F30" s="8">
        <f>SUM(CLP_Plus_fedCTAX!I$22:I$23)</f>
        <v>5.3599189999999997</v>
      </c>
      <c r="G30" s="8">
        <f>SUM(CLP_Plus_fedCTAX!J$22:J$23)</f>
        <v>4.7589680000000003</v>
      </c>
      <c r="H30" s="8">
        <f>SUM(CLP_Plus_fedCTAX!K$22:K$23)</f>
        <v>4.2719649999999998</v>
      </c>
      <c r="I30" s="8">
        <f>SUM(CLP_Plus_fedCTAX!L$22:L$23)</f>
        <v>3.8869860000000003</v>
      </c>
      <c r="J30" s="8">
        <f>SUM(CLP_Plus_fedCTAX!M$22:M$23)</f>
        <v>3.6092279999999999</v>
      </c>
    </row>
    <row r="31" spans="1:10" x14ac:dyDescent="0.2">
      <c r="A31" s="3" t="s">
        <v>26</v>
      </c>
      <c r="B31" s="3"/>
      <c r="C31" s="8">
        <f>SUM(CLP_Plus_fedCTAX!F$24:F$25)</f>
        <v>21.332985999999998</v>
      </c>
      <c r="D31" s="8">
        <f>SUM(CLP_Plus_fedCTAX!G$24:G$25)</f>
        <v>20.955591999999999</v>
      </c>
      <c r="E31" s="8">
        <f>SUM(CLP_Plus_fedCTAX!H$24:H$25)</f>
        <v>17.170038999999999</v>
      </c>
      <c r="F31" s="8">
        <f>SUM(CLP_Plus_fedCTAX!I$24:I$25)</f>
        <v>16.063395</v>
      </c>
      <c r="G31" s="8">
        <f>SUM(CLP_Plus_fedCTAX!J$24:J$25)</f>
        <v>15.486466</v>
      </c>
      <c r="H31" s="8">
        <f>SUM(CLP_Plus_fedCTAX!K$24:K$25)</f>
        <v>14.846053000000001</v>
      </c>
      <c r="I31" s="8">
        <f>SUM(CLP_Plus_fedCTAX!L$24:L$25)</f>
        <v>14.263889000000001</v>
      </c>
      <c r="J31" s="8">
        <f>SUM(CLP_Plus_fedCTAX!M$24:M$25)</f>
        <v>13.936994</v>
      </c>
    </row>
    <row r="32" spans="1:10" x14ac:dyDescent="0.2">
      <c r="A32" s="3" t="s">
        <v>27</v>
      </c>
      <c r="B32" s="3"/>
      <c r="C32" s="8">
        <f>SUM(CLP_Plus_fedCTAX!F$26:F$36,CLP_Plus_fedCTAX!F$38:F$40)</f>
        <v>16.049613000000001</v>
      </c>
      <c r="D32" s="8">
        <f>SUM(CLP_Plus_fedCTAX!G$26:G$36,CLP_Plus_fedCTAX!G$38:G$40)</f>
        <v>16.167331999999998</v>
      </c>
      <c r="E32" s="8">
        <f>SUM(CLP_Plus_fedCTAX!H$26:H$36,CLP_Plus_fedCTAX!H$38:H$40)</f>
        <v>16.654157000000005</v>
      </c>
      <c r="F32" s="8">
        <f>SUM(CLP_Plus_fedCTAX!I$26:I$36,CLP_Plus_fedCTAX!I$38:I$40)</f>
        <v>16.956264999999998</v>
      </c>
      <c r="G32" s="8">
        <f>SUM(CLP_Plus_fedCTAX!J$26:J$36,CLP_Plus_fedCTAX!J$38:J$40)</f>
        <v>17.461196000000001</v>
      </c>
      <c r="H32" s="8">
        <f>SUM(CLP_Plus_fedCTAX!K$26:K$36,CLP_Plus_fedCTAX!K$38:K$40)</f>
        <v>18.017837999999998</v>
      </c>
      <c r="I32" s="8">
        <f>SUM(CLP_Plus_fedCTAX!L$26:L$36,CLP_Plus_fedCTAX!L$38:L$40)</f>
        <v>18.866160999999998</v>
      </c>
      <c r="J32" s="8">
        <f>SUM(CLP_Plus_fedCTAX!M$26:M$36,CLP_Plus_fedCTAX!M$38:M$40)</f>
        <v>20.042087000000002</v>
      </c>
    </row>
    <row r="33" spans="1:10" x14ac:dyDescent="0.2">
      <c r="A33" s="3" t="s">
        <v>28</v>
      </c>
      <c r="B33" s="3"/>
      <c r="C33" s="8">
        <f>SUM(CLP_Plus_fedCTAX!F$41,CLP_Plus_fedCTAX!F$37)</f>
        <v>14.346113000000001</v>
      </c>
      <c r="D33" s="8">
        <f>SUM(CLP_Plus_fedCTAX!G$41,CLP_Plus_fedCTAX!G$37)</f>
        <v>17.799108</v>
      </c>
      <c r="E33" s="8">
        <f>SUM(CLP_Plus_fedCTAX!H$41,CLP_Plus_fedCTAX!H$37)</f>
        <v>25.749944999999997</v>
      </c>
      <c r="F33" s="8">
        <f>SUM(CLP_Plus_fedCTAX!I$41,CLP_Plus_fedCTAX!I$37)</f>
        <v>29.911210000000001</v>
      </c>
      <c r="G33" s="8">
        <f>SUM(CLP_Plus_fedCTAX!J$41,CLP_Plus_fedCTAX!J$37)</f>
        <v>29.540103999999999</v>
      </c>
      <c r="H33" s="8">
        <f>SUM(CLP_Plus_fedCTAX!K$41,CLP_Plus_fedCTAX!K$37)</f>
        <v>29.167283999999999</v>
      </c>
      <c r="I33" s="8">
        <f>SUM(CLP_Plus_fedCTAX!L$41,CLP_Plus_fedCTAX!L$37)</f>
        <v>28.796011</v>
      </c>
      <c r="J33" s="8">
        <f>SUM(CLP_Plus_fedCTAX!M$41,CLP_Plus_fedCTAX!M$37)</f>
        <v>28.400364</v>
      </c>
    </row>
    <row r="37" spans="1:10" x14ac:dyDescent="0.2">
      <c r="A37" s="1" t="s">
        <v>29</v>
      </c>
    </row>
    <row r="39" spans="1:10" x14ac:dyDescent="0.2">
      <c r="A39" s="3" t="s">
        <v>108</v>
      </c>
    </row>
    <row r="40" spans="1:10" x14ac:dyDescent="0.2">
      <c r="C40" s="6">
        <v>2020</v>
      </c>
      <c r="D40" s="6">
        <v>2030</v>
      </c>
      <c r="E40" s="6">
        <v>2040</v>
      </c>
      <c r="F40" s="6">
        <v>2050</v>
      </c>
    </row>
    <row r="41" spans="1:10" x14ac:dyDescent="0.2">
      <c r="A41" s="3" t="s">
        <v>2</v>
      </c>
      <c r="C41" s="9">
        <f t="shared" ref="C41:F44" si="0">INDEX($A$22:$J$25,MATCH($A41,$A$22:$A$25,0),MATCH(C$40,$A$21:$J$21))</f>
        <v>6.3312229999999996</v>
      </c>
      <c r="D41" s="9">
        <f t="shared" si="0"/>
        <v>6.1433580000000001</v>
      </c>
      <c r="E41" s="9">
        <f t="shared" si="0"/>
        <v>6.1989939999999999</v>
      </c>
      <c r="F41" s="9">
        <f t="shared" si="0"/>
        <v>6.2625130000000002</v>
      </c>
    </row>
    <row r="42" spans="1:10" x14ac:dyDescent="0.2">
      <c r="A42" s="3" t="s">
        <v>26</v>
      </c>
      <c r="C42" s="9">
        <f t="shared" si="0"/>
        <v>20.984245999999999</v>
      </c>
      <c r="D42" s="9">
        <f t="shared" si="0"/>
        <v>17.797065</v>
      </c>
      <c r="E42" s="9">
        <f t="shared" si="0"/>
        <v>16.642248000000002</v>
      </c>
      <c r="F42" s="9">
        <f t="shared" si="0"/>
        <v>14.983336999999999</v>
      </c>
    </row>
    <row r="43" spans="1:10" x14ac:dyDescent="0.2">
      <c r="A43" s="3" t="s">
        <v>27</v>
      </c>
      <c r="C43" s="9">
        <f t="shared" si="0"/>
        <v>17.005966000000001</v>
      </c>
      <c r="D43" s="9">
        <f t="shared" si="0"/>
        <v>19.032639</v>
      </c>
      <c r="E43" s="9">
        <f t="shared" si="0"/>
        <v>20.750982000000004</v>
      </c>
      <c r="F43" s="9">
        <f t="shared" si="0"/>
        <v>22.989981</v>
      </c>
    </row>
    <row r="44" spans="1:10" x14ac:dyDescent="0.2">
      <c r="A44" s="3" t="s">
        <v>28</v>
      </c>
      <c r="C44" s="9">
        <f t="shared" si="0"/>
        <v>18.449585999999996</v>
      </c>
      <c r="D44" s="9">
        <f t="shared" si="0"/>
        <v>33.412168999999999</v>
      </c>
      <c r="E44" s="9">
        <f t="shared" si="0"/>
        <v>32.936695</v>
      </c>
      <c r="F44" s="9">
        <f t="shared" si="0"/>
        <v>32.414275000000004</v>
      </c>
    </row>
    <row r="46" spans="1:10" x14ac:dyDescent="0.2">
      <c r="A46" s="3" t="s">
        <v>113</v>
      </c>
    </row>
    <row r="47" spans="1:10" x14ac:dyDescent="0.2">
      <c r="C47" s="6">
        <v>2020</v>
      </c>
      <c r="D47" s="6">
        <v>2030</v>
      </c>
      <c r="E47" s="6">
        <v>2040</v>
      </c>
      <c r="F47" s="6">
        <v>2050</v>
      </c>
    </row>
    <row r="48" spans="1:10" x14ac:dyDescent="0.2">
      <c r="A48" s="3" t="s">
        <v>2</v>
      </c>
      <c r="C48" s="9">
        <f>INDEX($A$30:$J$33,MATCH($A48,$A$30:$A$33,0),MATCH(C$40,$A$29:$J$29))</f>
        <v>6.3150409999999999</v>
      </c>
      <c r="D48" s="9">
        <f t="shared" ref="D48:F51" si="1">INDEX($A$30:$J$33,MATCH($A48,$A$30:$A$33,0),MATCH(D$40,$A$29:$J$29))</f>
        <v>5.3599189999999997</v>
      </c>
      <c r="E48" s="9">
        <f t="shared" si="1"/>
        <v>4.2719649999999998</v>
      </c>
      <c r="F48" s="9">
        <f t="shared" si="1"/>
        <v>3.6092279999999999</v>
      </c>
    </row>
    <row r="49" spans="1:6" x14ac:dyDescent="0.2">
      <c r="A49" s="3" t="s">
        <v>26</v>
      </c>
      <c r="C49" s="9">
        <f t="shared" ref="C49:C51" si="2">INDEX($A$30:$J$33,MATCH($A49,$A$30:$A$33,0),MATCH(C$40,$A$29:$J$29))</f>
        <v>20.955591999999999</v>
      </c>
      <c r="D49" s="9">
        <f t="shared" si="1"/>
        <v>16.063395</v>
      </c>
      <c r="E49" s="9">
        <f t="shared" si="1"/>
        <v>14.846053000000001</v>
      </c>
      <c r="F49" s="9">
        <f t="shared" si="1"/>
        <v>13.936994</v>
      </c>
    </row>
    <row r="50" spans="1:6" x14ac:dyDescent="0.2">
      <c r="A50" s="3" t="s">
        <v>27</v>
      </c>
      <c r="C50" s="9">
        <f t="shared" si="2"/>
        <v>16.167331999999998</v>
      </c>
      <c r="D50" s="9">
        <f t="shared" si="1"/>
        <v>16.956264999999998</v>
      </c>
      <c r="E50" s="9">
        <f t="shared" si="1"/>
        <v>18.017837999999998</v>
      </c>
      <c r="F50" s="9">
        <f t="shared" si="1"/>
        <v>20.042087000000002</v>
      </c>
    </row>
    <row r="51" spans="1:6" x14ac:dyDescent="0.2">
      <c r="A51" s="3" t="s">
        <v>28</v>
      </c>
      <c r="C51" s="9">
        <f t="shared" si="2"/>
        <v>17.799108</v>
      </c>
      <c r="D51" s="9">
        <f t="shared" si="1"/>
        <v>29.911210000000001</v>
      </c>
      <c r="E51" s="9">
        <f t="shared" si="1"/>
        <v>29.167283999999999</v>
      </c>
      <c r="F51" s="9">
        <f t="shared" si="1"/>
        <v>28.400364</v>
      </c>
    </row>
    <row r="53" spans="1:6" x14ac:dyDescent="0.2">
      <c r="A53" s="3" t="s">
        <v>112</v>
      </c>
    </row>
    <row r="54" spans="1:6" x14ac:dyDescent="0.2">
      <c r="C54" s="6">
        <v>2020</v>
      </c>
      <c r="D54" s="6">
        <v>2030</v>
      </c>
      <c r="E54" s="6">
        <v>2040</v>
      </c>
      <c r="F54" s="6">
        <v>2050</v>
      </c>
    </row>
    <row r="55" spans="1:6" x14ac:dyDescent="0.2">
      <c r="A55" s="3" t="s">
        <v>2</v>
      </c>
      <c r="C55" s="9">
        <f t="shared" ref="C55:F58" si="3">INDEX($A$65:$J$69,MATCH($A55,$A$65:$A$69,0),MATCH(C$40,$A$65:$J$65))</f>
        <v>1.6181999999999697E-2</v>
      </c>
      <c r="D55" s="9">
        <f t="shared" si="3"/>
        <v>0.78343900000000044</v>
      </c>
      <c r="E55" s="9">
        <f t="shared" si="3"/>
        <v>1.9270290000000001</v>
      </c>
      <c r="F55" s="9">
        <f t="shared" si="3"/>
        <v>2.6532850000000003</v>
      </c>
    </row>
    <row r="56" spans="1:6" x14ac:dyDescent="0.2">
      <c r="A56" s="3" t="s">
        <v>26</v>
      </c>
      <c r="C56" s="9">
        <f t="shared" si="3"/>
        <v>2.8653999999999513E-2</v>
      </c>
      <c r="D56" s="9">
        <f t="shared" si="3"/>
        <v>1.73367</v>
      </c>
      <c r="E56" s="9">
        <f t="shared" si="3"/>
        <v>1.7961950000000009</v>
      </c>
      <c r="F56" s="9">
        <f t="shared" si="3"/>
        <v>1.0463429999999985</v>
      </c>
    </row>
    <row r="57" spans="1:6" x14ac:dyDescent="0.2">
      <c r="A57" s="3" t="s">
        <v>27</v>
      </c>
      <c r="C57" s="9">
        <f t="shared" si="3"/>
        <v>0.83863400000000254</v>
      </c>
      <c r="D57" s="9">
        <f t="shared" si="3"/>
        <v>2.0763740000000013</v>
      </c>
      <c r="E57" s="9">
        <f t="shared" si="3"/>
        <v>2.7331440000000065</v>
      </c>
      <c r="F57" s="9">
        <f t="shared" si="3"/>
        <v>2.947893999999998</v>
      </c>
    </row>
    <row r="58" spans="1:6" x14ac:dyDescent="0.2">
      <c r="A58" s="3" t="s">
        <v>28</v>
      </c>
      <c r="C58" s="9">
        <f t="shared" si="3"/>
        <v>0.65047799999999611</v>
      </c>
      <c r="D58" s="9">
        <f t="shared" si="3"/>
        <v>3.5009589999999982</v>
      </c>
      <c r="E58" s="9">
        <f t="shared" si="3"/>
        <v>3.7694110000000016</v>
      </c>
      <c r="F58" s="9">
        <f t="shared" si="3"/>
        <v>4.0139110000000038</v>
      </c>
    </row>
    <row r="62" spans="1:6" x14ac:dyDescent="0.2">
      <c r="A62" s="1" t="s">
        <v>30</v>
      </c>
      <c r="B62" s="1"/>
    </row>
    <row r="64" spans="1:6" x14ac:dyDescent="0.2">
      <c r="A64" s="3" t="s">
        <v>106</v>
      </c>
      <c r="B64" s="3"/>
    </row>
    <row r="65" spans="1:10" x14ac:dyDescent="0.2">
      <c r="C65" s="6">
        <v>2015</v>
      </c>
      <c r="D65" s="6">
        <v>2020</v>
      </c>
      <c r="E65" s="6">
        <v>2025</v>
      </c>
      <c r="F65" s="6">
        <v>2030</v>
      </c>
      <c r="G65" s="6">
        <v>2035</v>
      </c>
      <c r="H65" s="6">
        <v>2040</v>
      </c>
      <c r="I65" s="6">
        <v>2045</v>
      </c>
      <c r="J65" s="6">
        <v>2050</v>
      </c>
    </row>
    <row r="66" spans="1:10" x14ac:dyDescent="0.2">
      <c r="A66" s="3" t="s">
        <v>2</v>
      </c>
      <c r="B66" s="3"/>
      <c r="C66" s="8">
        <f t="shared" ref="C66:J69" si="4">C22-C30</f>
        <v>-7.5024000000000868E-2</v>
      </c>
      <c r="D66" s="8">
        <f t="shared" si="4"/>
        <v>1.6181999999999697E-2</v>
      </c>
      <c r="E66" s="8">
        <f t="shared" si="4"/>
        <v>0.27201999999999948</v>
      </c>
      <c r="F66" s="8">
        <f t="shared" si="4"/>
        <v>0.78343900000000044</v>
      </c>
      <c r="G66" s="8">
        <f t="shared" si="4"/>
        <v>1.4288970000000001</v>
      </c>
      <c r="H66" s="8">
        <f t="shared" si="4"/>
        <v>1.9270290000000001</v>
      </c>
      <c r="I66" s="8">
        <f t="shared" si="4"/>
        <v>2.3242659999999997</v>
      </c>
      <c r="J66" s="8">
        <f t="shared" si="4"/>
        <v>2.6532850000000003</v>
      </c>
    </row>
    <row r="67" spans="1:10" x14ac:dyDescent="0.2">
      <c r="A67" s="3" t="s">
        <v>26</v>
      </c>
      <c r="B67" s="3"/>
      <c r="C67" s="8">
        <f t="shared" si="4"/>
        <v>-4.4299999999992679E-3</v>
      </c>
      <c r="D67" s="8">
        <f t="shared" si="4"/>
        <v>2.8653999999999513E-2</v>
      </c>
      <c r="E67" s="8">
        <f t="shared" si="4"/>
        <v>1.2198720000000023</v>
      </c>
      <c r="F67" s="8">
        <f t="shared" si="4"/>
        <v>1.73367</v>
      </c>
      <c r="G67" s="8">
        <f t="shared" si="4"/>
        <v>1.7630410000000012</v>
      </c>
      <c r="H67" s="8">
        <f t="shared" si="4"/>
        <v>1.7961950000000009</v>
      </c>
      <c r="I67" s="8">
        <f t="shared" si="4"/>
        <v>1.7723250000000004</v>
      </c>
      <c r="J67" s="8">
        <f t="shared" si="4"/>
        <v>1.0463429999999985</v>
      </c>
    </row>
    <row r="68" spans="1:10" x14ac:dyDescent="0.2">
      <c r="A68" s="3" t="s">
        <v>27</v>
      </c>
      <c r="B68" s="3"/>
      <c r="C68" s="8">
        <f t="shared" si="4"/>
        <v>0.37635200000000069</v>
      </c>
      <c r="D68" s="8">
        <f t="shared" si="4"/>
        <v>0.83863400000000254</v>
      </c>
      <c r="E68" s="8">
        <f t="shared" si="4"/>
        <v>1.4978309999999979</v>
      </c>
      <c r="F68" s="8">
        <f t="shared" si="4"/>
        <v>2.0763740000000013</v>
      </c>
      <c r="G68" s="8">
        <f t="shared" si="4"/>
        <v>2.4404889999999959</v>
      </c>
      <c r="H68" s="8">
        <f t="shared" si="4"/>
        <v>2.7331440000000065</v>
      </c>
      <c r="I68" s="8">
        <f t="shared" si="4"/>
        <v>2.8819699999999955</v>
      </c>
      <c r="J68" s="8">
        <f t="shared" si="4"/>
        <v>2.947893999999998</v>
      </c>
    </row>
    <row r="69" spans="1:10" x14ac:dyDescent="0.2">
      <c r="A69" s="3" t="s">
        <v>28</v>
      </c>
      <c r="B69" s="3"/>
      <c r="C69" s="8">
        <f t="shared" si="4"/>
        <v>1.2105999999999284E-2</v>
      </c>
      <c r="D69" s="8">
        <f t="shared" si="4"/>
        <v>0.65047799999999611</v>
      </c>
      <c r="E69" s="8">
        <f t="shared" si="4"/>
        <v>2.7253790000000038</v>
      </c>
      <c r="F69" s="8">
        <f t="shared" si="4"/>
        <v>3.5009589999999982</v>
      </c>
      <c r="G69" s="8">
        <f t="shared" si="4"/>
        <v>3.6242310000000018</v>
      </c>
      <c r="H69" s="8">
        <f t="shared" si="4"/>
        <v>3.7694110000000016</v>
      </c>
      <c r="I69" s="8">
        <f t="shared" si="4"/>
        <v>3.9165700000000001</v>
      </c>
      <c r="J69" s="8">
        <f t="shared" si="4"/>
        <v>4.0139110000000038</v>
      </c>
    </row>
    <row r="72" spans="1:10" x14ac:dyDescent="0.2">
      <c r="A72" s="1" t="s">
        <v>31</v>
      </c>
    </row>
    <row r="74" spans="1:10" x14ac:dyDescent="0.2">
      <c r="A74" s="3" t="s">
        <v>32</v>
      </c>
      <c r="H74" s="3"/>
    </row>
    <row r="75" spans="1:10" x14ac:dyDescent="0.2">
      <c r="C75" s="6" t="s">
        <v>33</v>
      </c>
      <c r="D75" s="6" t="s">
        <v>34</v>
      </c>
      <c r="E75" s="6" t="s">
        <v>103</v>
      </c>
      <c r="F75" s="6" t="s">
        <v>104</v>
      </c>
      <c r="H75" s="6" t="s">
        <v>33</v>
      </c>
      <c r="I75" s="6" t="s">
        <v>34</v>
      </c>
      <c r="J75" s="6" t="s">
        <v>103</v>
      </c>
    </row>
    <row r="76" spans="1:10" ht="15" x14ac:dyDescent="0.25">
      <c r="A76" s="3" t="s">
        <v>18</v>
      </c>
      <c r="B76" s="3" t="s">
        <v>109</v>
      </c>
      <c r="C76" s="7">
        <f>E83</f>
        <v>631.43494499999997</v>
      </c>
      <c r="D76" s="10">
        <f>E88</f>
        <v>1099.9825960000001</v>
      </c>
      <c r="E76" s="5">
        <f>C76/(SUM($C76:$D76))</f>
        <v>0.36469247310230407</v>
      </c>
      <c r="F76" s="5">
        <f t="shared" ref="F76:F79" si="5">D76/(SUM($C76:$D76))</f>
        <v>0.63530752689769587</v>
      </c>
      <c r="H76" s="7">
        <f>I83</f>
        <v>1380.7338909999999</v>
      </c>
      <c r="I76" s="10">
        <f>I88</f>
        <v>1130.0301460000001</v>
      </c>
      <c r="J76" s="5">
        <f t="shared" ref="J76:J79" si="6">H76/(SUM($H76:$I76))</f>
        <v>0.5499257877891931</v>
      </c>
    </row>
    <row r="77" spans="1:10" ht="15" x14ac:dyDescent="0.25">
      <c r="A77" s="3" t="s">
        <v>20</v>
      </c>
      <c r="B77" s="3" t="s">
        <v>114</v>
      </c>
      <c r="C77" s="7">
        <f>$E$84</f>
        <v>726.53012999999987</v>
      </c>
      <c r="D77" s="10">
        <f>$E$89</f>
        <v>929.68057400000021</v>
      </c>
      <c r="E77" s="5">
        <f t="shared" ref="E77:E79" si="7">C77/(SUM($C77:$D77))</f>
        <v>0.43867010896941999</v>
      </c>
      <c r="F77" s="5">
        <f t="shared" si="5"/>
        <v>0.56132989103057995</v>
      </c>
      <c r="H77" s="7"/>
      <c r="I77" s="10"/>
      <c r="J77" s="5"/>
    </row>
    <row r="78" spans="1:10" ht="15" x14ac:dyDescent="0.25">
      <c r="A78" s="3" t="s">
        <v>21</v>
      </c>
      <c r="B78" s="3" t="s">
        <v>110</v>
      </c>
      <c r="C78" s="7">
        <f>H76</f>
        <v>1380.7338909999999</v>
      </c>
      <c r="D78" s="7">
        <f>I76</f>
        <v>1130.0301460000001</v>
      </c>
      <c r="E78" s="5">
        <f t="shared" si="7"/>
        <v>0.5499257877891931</v>
      </c>
      <c r="F78" s="5">
        <f t="shared" si="5"/>
        <v>0.45007421221080685</v>
      </c>
      <c r="H78" s="7"/>
      <c r="I78" s="10"/>
      <c r="J78" s="5"/>
    </row>
    <row r="79" spans="1:10" ht="15" x14ac:dyDescent="0.25">
      <c r="A79" s="3" t="s">
        <v>22</v>
      </c>
      <c r="B79" s="3" t="s">
        <v>115</v>
      </c>
      <c r="C79" s="7">
        <f>H79</f>
        <v>1495.51322</v>
      </c>
      <c r="D79" s="7">
        <f>I79</f>
        <v>911.09973599999989</v>
      </c>
      <c r="E79" s="5">
        <f t="shared" si="7"/>
        <v>0.62141825351329993</v>
      </c>
      <c r="F79" s="5">
        <f t="shared" si="5"/>
        <v>0.37858174648670007</v>
      </c>
      <c r="H79" s="7">
        <f>I84</f>
        <v>1495.51322</v>
      </c>
      <c r="I79" s="10">
        <f>I89</f>
        <v>911.09973599999989</v>
      </c>
      <c r="J79" s="5">
        <f t="shared" si="6"/>
        <v>0.62141825351329993</v>
      </c>
    </row>
    <row r="80" spans="1:10" x14ac:dyDescent="0.2">
      <c r="A80" s="3"/>
    </row>
    <row r="81" spans="1:9" x14ac:dyDescent="0.2">
      <c r="A81" s="3" t="s">
        <v>35</v>
      </c>
    </row>
    <row r="82" spans="1:9" x14ac:dyDescent="0.2">
      <c r="B82" s="6">
        <v>2015</v>
      </c>
      <c r="C82" s="6">
        <v>2020</v>
      </c>
      <c r="D82" s="6">
        <v>2025</v>
      </c>
      <c r="E82" s="6">
        <v>2030</v>
      </c>
      <c r="F82" s="6">
        <v>2035</v>
      </c>
      <c r="G82" s="6">
        <v>2040</v>
      </c>
      <c r="H82" s="6">
        <v>2045</v>
      </c>
      <c r="I82" s="6">
        <v>2050</v>
      </c>
    </row>
    <row r="83" spans="1:9" x14ac:dyDescent="0.2">
      <c r="A83" s="3" t="s">
        <v>18</v>
      </c>
      <c r="B83" s="7">
        <f t="shared" ref="B83:I84" si="8">SUM(B104,B109,B114,B119)</f>
        <v>427.47959600000002</v>
      </c>
      <c r="C83" s="7">
        <f t="shared" si="8"/>
        <v>506.97122700000006</v>
      </c>
      <c r="D83" s="7">
        <f t="shared" si="8"/>
        <v>554.57379800000001</v>
      </c>
      <c r="E83" s="7">
        <f t="shared" si="8"/>
        <v>631.43494499999997</v>
      </c>
      <c r="F83" s="7">
        <f t="shared" si="8"/>
        <v>718.62870099999998</v>
      </c>
      <c r="G83" s="7">
        <f t="shared" si="8"/>
        <v>850.83737299999996</v>
      </c>
      <c r="H83" s="7">
        <f t="shared" si="8"/>
        <v>1052.3262790000001</v>
      </c>
      <c r="I83" s="7">
        <f t="shared" si="8"/>
        <v>1380.7338909999999</v>
      </c>
    </row>
    <row r="84" spans="1:9" x14ac:dyDescent="0.2">
      <c r="A84" s="3" t="s">
        <v>22</v>
      </c>
      <c r="B84" s="7">
        <f t="shared" si="8"/>
        <v>429.08541099999997</v>
      </c>
      <c r="C84" s="7">
        <f t="shared" si="8"/>
        <v>513.50078999999994</v>
      </c>
      <c r="D84" s="7">
        <f t="shared" si="8"/>
        <v>611.55738600000006</v>
      </c>
      <c r="E84" s="7">
        <f t="shared" si="8"/>
        <v>726.53012999999987</v>
      </c>
      <c r="F84" s="7">
        <f t="shared" si="8"/>
        <v>833.12668799999994</v>
      </c>
      <c r="G84" s="7">
        <f t="shared" si="8"/>
        <v>977.17679599999997</v>
      </c>
      <c r="H84" s="7">
        <f t="shared" si="8"/>
        <v>1180.4844699999999</v>
      </c>
      <c r="I84" s="7">
        <f t="shared" si="8"/>
        <v>1495.51322</v>
      </c>
    </row>
    <row r="86" spans="1:9" x14ac:dyDescent="0.2">
      <c r="A86" s="3" t="s">
        <v>36</v>
      </c>
    </row>
    <row r="87" spans="1:9" x14ac:dyDescent="0.2">
      <c r="B87" s="6">
        <v>2015</v>
      </c>
      <c r="C87" s="6">
        <v>2020</v>
      </c>
      <c r="D87" s="6">
        <v>2025</v>
      </c>
      <c r="E87" s="6">
        <v>2030</v>
      </c>
      <c r="F87" s="6">
        <v>2035</v>
      </c>
      <c r="G87" s="6">
        <v>2040</v>
      </c>
      <c r="H87" s="6">
        <v>2045</v>
      </c>
      <c r="I87" s="6">
        <v>2050</v>
      </c>
    </row>
    <row r="88" spans="1:9" x14ac:dyDescent="0.2">
      <c r="A88" s="3" t="s">
        <v>18</v>
      </c>
      <c r="B88" s="7">
        <f t="shared" ref="B88:I89" si="9">B96-B83</f>
        <v>751.23855500000002</v>
      </c>
      <c r="C88" s="7">
        <f t="shared" si="9"/>
        <v>827.12392900000032</v>
      </c>
      <c r="D88" s="7">
        <f t="shared" si="9"/>
        <v>1004.3070759999997</v>
      </c>
      <c r="E88" s="7">
        <f t="shared" si="9"/>
        <v>1099.9825960000001</v>
      </c>
      <c r="F88" s="7">
        <f t="shared" si="9"/>
        <v>1115.2530900000002</v>
      </c>
      <c r="G88" s="7">
        <f t="shared" si="9"/>
        <v>1124.745629</v>
      </c>
      <c r="H88" s="7">
        <f t="shared" si="9"/>
        <v>1130.3922340000001</v>
      </c>
      <c r="I88" s="7">
        <f t="shared" si="9"/>
        <v>1130.0301460000001</v>
      </c>
    </row>
    <row r="89" spans="1:9" x14ac:dyDescent="0.2">
      <c r="A89" s="3" t="s">
        <v>22</v>
      </c>
      <c r="B89" s="7">
        <f t="shared" si="9"/>
        <v>745.00525100000004</v>
      </c>
      <c r="C89" s="7">
        <f t="shared" si="9"/>
        <v>803.97440500000005</v>
      </c>
      <c r="D89" s="7">
        <f t="shared" si="9"/>
        <v>877.47195700000009</v>
      </c>
      <c r="E89" s="7">
        <f t="shared" si="9"/>
        <v>929.68057400000021</v>
      </c>
      <c r="F89" s="7">
        <f t="shared" si="9"/>
        <v>920.01077600000019</v>
      </c>
      <c r="G89" s="7">
        <f t="shared" si="9"/>
        <v>909.79644800000005</v>
      </c>
      <c r="H89" s="7">
        <f t="shared" si="9"/>
        <v>904.70840100000032</v>
      </c>
      <c r="I89" s="7">
        <f t="shared" si="9"/>
        <v>911.09973599999989</v>
      </c>
    </row>
    <row r="90" spans="1:9" x14ac:dyDescent="0.2">
      <c r="A90" s="3"/>
      <c r="B90" s="7"/>
      <c r="C90" s="7"/>
      <c r="D90" s="7"/>
      <c r="E90" s="7"/>
      <c r="F90" s="7"/>
      <c r="G90" s="7"/>
      <c r="H90" s="7"/>
      <c r="I90" s="7"/>
    </row>
    <row r="92" spans="1:9" x14ac:dyDescent="0.2">
      <c r="A92" s="1" t="s">
        <v>37</v>
      </c>
    </row>
    <row r="94" spans="1:9" x14ac:dyDescent="0.2">
      <c r="A94" s="3" t="s">
        <v>39</v>
      </c>
    </row>
    <row r="95" spans="1:9" x14ac:dyDescent="0.2">
      <c r="B95" s="6">
        <v>2015</v>
      </c>
      <c r="C95" s="6">
        <v>2020</v>
      </c>
      <c r="D95" s="6">
        <v>2025</v>
      </c>
      <c r="E95" s="6">
        <v>2030</v>
      </c>
      <c r="F95" s="6">
        <v>2035</v>
      </c>
      <c r="G95" s="6">
        <v>2040</v>
      </c>
      <c r="H95" s="6">
        <v>2045</v>
      </c>
      <c r="I95" s="6">
        <v>2050</v>
      </c>
    </row>
    <row r="96" spans="1:9" x14ac:dyDescent="0.2">
      <c r="A96" s="3" t="s">
        <v>18</v>
      </c>
      <c r="B96" s="25">
        <f>SUM('BC Summary'!F12,'BC Summary'!F17,'BC Summary'!F22,'BC Summary'!F32,'BC Summary'!F37,'BC Summary'!F42,'BC Summary'!F47,'BC Summary'!F52,'BC Summary'!F57)</f>
        <v>1178.718151</v>
      </c>
      <c r="C96" s="25">
        <f>SUM('BC Summary'!G12,'BC Summary'!G17,'BC Summary'!G22,'BC Summary'!G32,'BC Summary'!G37,'BC Summary'!G42,'BC Summary'!G47,'BC Summary'!G52,'BC Summary'!G57)</f>
        <v>1334.0951560000003</v>
      </c>
      <c r="D96" s="25">
        <f>SUM('BC Summary'!H12,'BC Summary'!H17,'BC Summary'!H22,'BC Summary'!H32,'BC Summary'!H37,'BC Summary'!H42,'BC Summary'!H47,'BC Summary'!H52,'BC Summary'!H57)</f>
        <v>1558.8808739999997</v>
      </c>
      <c r="E96" s="25">
        <f>SUM('BC Summary'!I12,'BC Summary'!I17,'BC Summary'!I22,'BC Summary'!I32,'BC Summary'!I37,'BC Summary'!I42,'BC Summary'!I47,'BC Summary'!I52,'BC Summary'!I57)</f>
        <v>1731.417541</v>
      </c>
      <c r="F96" s="25">
        <f>SUM('BC Summary'!J12,'BC Summary'!J17,'BC Summary'!J22,'BC Summary'!J32,'BC Summary'!J37,'BC Summary'!J42,'BC Summary'!J47,'BC Summary'!J52,'BC Summary'!J57)</f>
        <v>1833.8817910000002</v>
      </c>
      <c r="G96" s="25">
        <f>SUM('BC Summary'!K12,'BC Summary'!K17,'BC Summary'!K22,'BC Summary'!K32,'BC Summary'!K37,'BC Summary'!K42,'BC Summary'!K47,'BC Summary'!K52,'BC Summary'!K57)</f>
        <v>1975.5830019999999</v>
      </c>
      <c r="H96" s="25">
        <f>SUM('BC Summary'!L12,'BC Summary'!L17,'BC Summary'!L22,'BC Summary'!L32,'BC Summary'!L37,'BC Summary'!L42,'BC Summary'!L47,'BC Summary'!L52,'BC Summary'!L57)</f>
        <v>2182.7185130000003</v>
      </c>
      <c r="I96" s="25">
        <f>SUM('BC Summary'!M12,'BC Summary'!M17,'BC Summary'!M22,'BC Summary'!M32,'BC Summary'!M37,'BC Summary'!M42,'BC Summary'!M47,'BC Summary'!M52,'BC Summary'!M57)</f>
        <v>2510.7640369999999</v>
      </c>
    </row>
    <row r="97" spans="1:9" x14ac:dyDescent="0.2">
      <c r="A97" s="3" t="s">
        <v>22</v>
      </c>
      <c r="B97" s="25">
        <f>SUM('BC Summary'!F13,'BC Summary'!F18,'BC Summary'!F23,'BC Summary'!F33,'BC Summary'!F38,'BC Summary'!F43,'BC Summary'!F48,'BC Summary'!F53,'BC Summary'!F58)</f>
        <v>1174.0906620000001</v>
      </c>
      <c r="C97" s="25">
        <f>SUM('BC Summary'!G13,'BC Summary'!G18,'BC Summary'!G23,'BC Summary'!G33,'BC Summary'!G38,'BC Summary'!G43,'BC Summary'!G48,'BC Summary'!G53,'BC Summary'!G58)</f>
        <v>1317.475195</v>
      </c>
      <c r="D97" s="25">
        <f>SUM('BC Summary'!H13,'BC Summary'!H18,'BC Summary'!H23,'BC Summary'!H33,'BC Summary'!H38,'BC Summary'!H43,'BC Summary'!H48,'BC Summary'!H53,'BC Summary'!H58)</f>
        <v>1489.0293430000002</v>
      </c>
      <c r="E97" s="25">
        <f>SUM('BC Summary'!I13,'BC Summary'!I18,'BC Summary'!I23,'BC Summary'!I33,'BC Summary'!I38,'BC Summary'!I43,'BC Summary'!I48,'BC Summary'!I53,'BC Summary'!I58)</f>
        <v>1656.2107040000001</v>
      </c>
      <c r="F97" s="25">
        <f>SUM('BC Summary'!J13,'BC Summary'!J18,'BC Summary'!J23,'BC Summary'!J33,'BC Summary'!J38,'BC Summary'!J43,'BC Summary'!J48,'BC Summary'!J53,'BC Summary'!J58)</f>
        <v>1753.1374640000001</v>
      </c>
      <c r="G97" s="25">
        <f>SUM('BC Summary'!K13,'BC Summary'!K18,'BC Summary'!K23,'BC Summary'!K33,'BC Summary'!K38,'BC Summary'!K43,'BC Summary'!K48,'BC Summary'!K53,'BC Summary'!K58)</f>
        <v>1886.973244</v>
      </c>
      <c r="H97" s="25">
        <f>SUM('BC Summary'!L13,'BC Summary'!L18,'BC Summary'!L23,'BC Summary'!L33,'BC Summary'!L38,'BC Summary'!L43,'BC Summary'!L48,'BC Summary'!L53,'BC Summary'!L58)</f>
        <v>2085.1928710000002</v>
      </c>
      <c r="I97" s="25">
        <f>SUM('BC Summary'!M13,'BC Summary'!M18,'BC Summary'!M23,'BC Summary'!M33,'BC Summary'!M38,'BC Summary'!M43,'BC Summary'!M48,'BC Summary'!M53,'BC Summary'!M58)</f>
        <v>2406.6129559999999</v>
      </c>
    </row>
    <row r="100" spans="1:9" x14ac:dyDescent="0.2">
      <c r="A100" s="1" t="s">
        <v>40</v>
      </c>
    </row>
    <row r="102" spans="1:9" x14ac:dyDescent="0.2">
      <c r="A102" s="3" t="s">
        <v>41</v>
      </c>
    </row>
    <row r="103" spans="1:9" x14ac:dyDescent="0.2">
      <c r="B103" s="6">
        <v>2015</v>
      </c>
      <c r="C103" s="6">
        <v>2020</v>
      </c>
      <c r="D103" s="6">
        <v>2025</v>
      </c>
      <c r="E103" s="6">
        <v>2030</v>
      </c>
      <c r="F103" s="6">
        <v>2035</v>
      </c>
      <c r="G103" s="6">
        <v>2040</v>
      </c>
      <c r="H103" s="6">
        <v>2045</v>
      </c>
      <c r="I103" s="6">
        <v>2050</v>
      </c>
    </row>
    <row r="104" spans="1:9" x14ac:dyDescent="0.2">
      <c r="A104" s="3" t="s">
        <v>18</v>
      </c>
      <c r="B104" s="7">
        <f>'BC Summary'!F37</f>
        <v>4.7150999999999996</v>
      </c>
      <c r="C104" s="7">
        <f>'BC Summary'!G37</f>
        <v>7.4683489999999999</v>
      </c>
      <c r="D104" s="7">
        <f>'BC Summary'!H37</f>
        <v>6.061706</v>
      </c>
      <c r="E104" s="7">
        <f>'BC Summary'!I37</f>
        <v>5.5156710000000002</v>
      </c>
      <c r="F104" s="7">
        <f>'BC Summary'!J37</f>
        <v>5.5304549999999999</v>
      </c>
      <c r="G104" s="7">
        <f>'BC Summary'!K37</f>
        <v>5.5782189999999998</v>
      </c>
      <c r="H104" s="7">
        <f>'BC Summary'!L37</f>
        <v>5.4405710000000003</v>
      </c>
      <c r="I104" s="7">
        <f>'BC Summary'!M37</f>
        <v>4.3839930000000003</v>
      </c>
    </row>
    <row r="105" spans="1:9" x14ac:dyDescent="0.2">
      <c r="A105" s="3" t="s">
        <v>22</v>
      </c>
      <c r="B105" s="7">
        <f>'BC Summary'!F38</f>
        <v>4.7150309999999998</v>
      </c>
      <c r="C105" s="7">
        <f>'BC Summary'!G38</f>
        <v>7.4682899999999997</v>
      </c>
      <c r="D105" s="7">
        <f>'BC Summary'!H38</f>
        <v>7.8442400000000001</v>
      </c>
      <c r="E105" s="7">
        <f>'BC Summary'!I38</f>
        <v>10.201079999999999</v>
      </c>
      <c r="F105" s="7">
        <f>'BC Summary'!J38</f>
        <v>13.869595</v>
      </c>
      <c r="G105" s="7">
        <f>'BC Summary'!K38</f>
        <v>13.332902000000001</v>
      </c>
      <c r="H105" s="7">
        <f>'BC Summary'!L38</f>
        <v>12.562125999999999</v>
      </c>
      <c r="I105" s="7">
        <f>'BC Summary'!M38</f>
        <v>12.111072999999999</v>
      </c>
    </row>
    <row r="107" spans="1:9" x14ac:dyDescent="0.2">
      <c r="A107" s="3" t="s">
        <v>42</v>
      </c>
    </row>
    <row r="108" spans="1:9" x14ac:dyDescent="0.2">
      <c r="B108" s="6">
        <v>2015</v>
      </c>
      <c r="C108" s="6">
        <v>2020</v>
      </c>
      <c r="D108" s="6">
        <v>2025</v>
      </c>
      <c r="E108" s="6">
        <v>2030</v>
      </c>
      <c r="F108" s="6">
        <v>2035</v>
      </c>
      <c r="G108" s="6">
        <v>2040</v>
      </c>
      <c r="H108" s="6">
        <v>2045</v>
      </c>
      <c r="I108" s="6">
        <v>2050</v>
      </c>
    </row>
    <row r="109" spans="1:9" x14ac:dyDescent="0.2">
      <c r="A109" s="3" t="s">
        <v>18</v>
      </c>
      <c r="B109" s="7">
        <f>'BC Summary'!F42</f>
        <v>12.270838000000001</v>
      </c>
      <c r="C109" s="7">
        <f>'BC Summary'!G42</f>
        <v>23.291751999999999</v>
      </c>
      <c r="D109" s="7">
        <f>'BC Summary'!H42</f>
        <v>36.372590000000002</v>
      </c>
      <c r="E109" s="7">
        <f>'BC Summary'!I42</f>
        <v>36.440232999999999</v>
      </c>
      <c r="F109" s="7">
        <f>'BC Summary'!J42</f>
        <v>35.391191999999997</v>
      </c>
      <c r="G109" s="7">
        <f>'BC Summary'!K42</f>
        <v>33.748756</v>
      </c>
      <c r="H109" s="7">
        <f>'BC Summary'!L42</f>
        <v>33.132111999999999</v>
      </c>
      <c r="I109" s="7">
        <f>'BC Summary'!M42</f>
        <v>32.017406999999999</v>
      </c>
    </row>
    <row r="110" spans="1:9" x14ac:dyDescent="0.2">
      <c r="A110" s="3" t="s">
        <v>22</v>
      </c>
      <c r="B110" s="7">
        <f>'BC Summary'!F43</f>
        <v>12.284942999999998</v>
      </c>
      <c r="C110" s="7">
        <f>'BC Summary'!G43</f>
        <v>23.320643000000004</v>
      </c>
      <c r="D110" s="7">
        <f>'BC Summary'!H43</f>
        <v>48.699086999999999</v>
      </c>
      <c r="E110" s="7">
        <f>'BC Summary'!I43</f>
        <v>47.453021</v>
      </c>
      <c r="F110" s="7">
        <f>'BC Summary'!J43</f>
        <v>41.636072999999996</v>
      </c>
      <c r="G110" s="7">
        <f>'BC Summary'!K43</f>
        <v>38.479286999999992</v>
      </c>
      <c r="H110" s="7">
        <f>'BC Summary'!L43</f>
        <v>36.757460999999992</v>
      </c>
      <c r="I110" s="7">
        <f>'BC Summary'!M43</f>
        <v>34.361716999999992</v>
      </c>
    </row>
    <row r="112" spans="1:9" x14ac:dyDescent="0.2">
      <c r="A112" s="3" t="s">
        <v>43</v>
      </c>
    </row>
    <row r="113" spans="1:9" x14ac:dyDescent="0.2">
      <c r="B113" s="6">
        <v>2015</v>
      </c>
      <c r="C113" s="6">
        <v>2020</v>
      </c>
      <c r="D113" s="6">
        <v>2025</v>
      </c>
      <c r="E113" s="6">
        <v>2030</v>
      </c>
      <c r="F113" s="6">
        <v>2035</v>
      </c>
      <c r="G113" s="6">
        <v>2040</v>
      </c>
      <c r="H113" s="6">
        <v>2045</v>
      </c>
      <c r="I113" s="6">
        <v>2050</v>
      </c>
    </row>
    <row r="114" spans="1:9" x14ac:dyDescent="0.2">
      <c r="A114" s="3" t="s">
        <v>18</v>
      </c>
      <c r="B114" s="7">
        <f>'BC Summary'!F47</f>
        <v>393.31508700000006</v>
      </c>
      <c r="C114" s="7">
        <f>'BC Summary'!G47</f>
        <v>461.70899400000002</v>
      </c>
      <c r="D114" s="7">
        <f>'BC Summary'!H47</f>
        <v>498.17999400000002</v>
      </c>
      <c r="E114" s="7">
        <f>'BC Summary'!I47</f>
        <v>575.74140899999998</v>
      </c>
      <c r="F114" s="7">
        <f>'BC Summary'!J47</f>
        <v>663.92115000000001</v>
      </c>
      <c r="G114" s="7">
        <f>'BC Summary'!K47</f>
        <v>797.46081800000002</v>
      </c>
      <c r="H114" s="7">
        <f>'BC Summary'!L47</f>
        <v>999.30334400000004</v>
      </c>
      <c r="I114" s="7">
        <f>'BC Summary'!M47</f>
        <v>1329.409183</v>
      </c>
    </row>
    <row r="115" spans="1:9" x14ac:dyDescent="0.2">
      <c r="A115" s="3" t="s">
        <v>22</v>
      </c>
      <c r="B115" s="7">
        <f>'BC Summary'!F48</f>
        <v>394.90686599999998</v>
      </c>
      <c r="C115" s="7">
        <f>'BC Summary'!G48</f>
        <v>468.609826</v>
      </c>
      <c r="D115" s="7">
        <f>'BC Summary'!H48</f>
        <v>543.19346300000007</v>
      </c>
      <c r="E115" s="7">
        <f>'BC Summary'!I48</f>
        <v>659.75470399999995</v>
      </c>
      <c r="F115" s="7">
        <f>'BC Summary'!J48</f>
        <v>770.31912799999998</v>
      </c>
      <c r="G115" s="7">
        <f>'BC Summary'!K48</f>
        <v>919.24610299999995</v>
      </c>
      <c r="H115" s="7">
        <f>'BC Summary'!L48</f>
        <v>1125.795269</v>
      </c>
      <c r="I115" s="7">
        <f>'BC Summary'!M48</f>
        <v>1444.141619</v>
      </c>
    </row>
    <row r="117" spans="1:9" x14ac:dyDescent="0.2">
      <c r="A117" s="3" t="s">
        <v>44</v>
      </c>
    </row>
    <row r="118" spans="1:9" x14ac:dyDescent="0.2">
      <c r="B118" s="6">
        <v>2015</v>
      </c>
      <c r="C118" s="6">
        <v>2020</v>
      </c>
      <c r="D118" s="6">
        <v>2025</v>
      </c>
      <c r="E118" s="6">
        <v>2030</v>
      </c>
      <c r="F118" s="6">
        <v>2035</v>
      </c>
      <c r="G118" s="6">
        <v>2040</v>
      </c>
      <c r="H118" s="6">
        <v>2045</v>
      </c>
      <c r="I118" s="6">
        <v>2050</v>
      </c>
    </row>
    <row r="119" spans="1:9" x14ac:dyDescent="0.2">
      <c r="A119" s="3" t="s">
        <v>18</v>
      </c>
      <c r="B119" s="7">
        <f>'BC Summary'!F57</f>
        <v>17.178570999999998</v>
      </c>
      <c r="C119" s="7">
        <f>'BC Summary'!G57</f>
        <v>14.502132</v>
      </c>
      <c r="D119" s="7">
        <f>'BC Summary'!H57</f>
        <v>13.959508</v>
      </c>
      <c r="E119" s="7">
        <f>'BC Summary'!I57</f>
        <v>13.737632</v>
      </c>
      <c r="F119" s="7">
        <f>'BC Summary'!J57</f>
        <v>13.785904</v>
      </c>
      <c r="G119" s="7">
        <f>'BC Summary'!K57</f>
        <v>14.049580000000001</v>
      </c>
      <c r="H119" s="7">
        <f>'BC Summary'!L57</f>
        <v>14.450252000000001</v>
      </c>
      <c r="I119" s="7">
        <f>'BC Summary'!M57</f>
        <v>14.923308</v>
      </c>
    </row>
    <row r="120" spans="1:9" x14ac:dyDescent="0.2">
      <c r="A120" s="3" t="s">
        <v>22</v>
      </c>
      <c r="B120" s="7">
        <f>'BC Summary'!F58</f>
        <v>17.178570999999998</v>
      </c>
      <c r="C120" s="7">
        <f>'BC Summary'!G58</f>
        <v>14.102031</v>
      </c>
      <c r="D120" s="7">
        <f>'BC Summary'!H58</f>
        <v>11.820596</v>
      </c>
      <c r="E120" s="7">
        <f>'BC Summary'!I58</f>
        <v>9.1213250000000006</v>
      </c>
      <c r="F120" s="7">
        <f>'BC Summary'!J58</f>
        <v>7.3018919999999996</v>
      </c>
      <c r="G120" s="7">
        <f>'BC Summary'!K58</f>
        <v>6.1185039999999997</v>
      </c>
      <c r="H120" s="7">
        <f>'BC Summary'!L58</f>
        <v>5.3696140000000003</v>
      </c>
      <c r="I120" s="7">
        <f>'BC Summary'!M58</f>
        <v>4.8988110000000002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 Summary</vt:lpstr>
      <vt:lpstr>CAP_REF</vt:lpstr>
      <vt:lpstr>CLP_Plus_fedCTAX</vt:lpstr>
      <vt:lpstr>Summary figures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2016-12-01T19:46:39Z</dcterms:modified>
</cp:coreProperties>
</file>